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Bottlehouse_on_Main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O299</f>
        <v/>
      </c>
    </row>
    <row r="5">
      <c r="A5" s="2" t="inlineStr">
        <is>
          <t>Total Expenses</t>
        </is>
      </c>
      <c r="B5" s="3">
        <f>O301</f>
        <v/>
      </c>
    </row>
    <row r="6">
      <c r="A6" s="2" t="inlineStr">
        <is>
          <t>NOI</t>
        </is>
      </c>
      <c r="B6" s="3">
        <f>O303</f>
        <v/>
      </c>
    </row>
    <row r="7">
      <c r="A7" s="2" t="inlineStr">
        <is>
          <t>NOI/Unit</t>
        </is>
      </c>
      <c r="B7" s="3">
        <f>O303/227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340500</v>
      </c>
      <c r="D12" s="3" t="n">
        <v>340500</v>
      </c>
      <c r="E12" s="3" t="n">
        <v>340500</v>
      </c>
      <c r="F12" s="3" t="n">
        <v>340500</v>
      </c>
      <c r="G12" s="3" t="n">
        <v>340500</v>
      </c>
      <c r="H12" s="3" t="n">
        <v>340500</v>
      </c>
      <c r="I12" s="3" t="n">
        <v>340500</v>
      </c>
      <c r="J12" s="3" t="n">
        <v>340500</v>
      </c>
      <c r="K12" s="3" t="n">
        <v>340500</v>
      </c>
      <c r="L12" s="3" t="n">
        <v>340500</v>
      </c>
      <c r="M12" s="3" t="n">
        <v>340500</v>
      </c>
      <c r="N12" s="3" t="n">
        <v>340500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-21936</v>
      </c>
      <c r="D13" s="3" t="n">
        <v>12479</v>
      </c>
      <c r="E13" s="3" t="n">
        <v>482</v>
      </c>
      <c r="F13" s="3" t="n">
        <v>-18163</v>
      </c>
      <c r="G13" s="3" t="n">
        <v>-15236</v>
      </c>
      <c r="H13" s="3" t="n">
        <v>-43382.12</v>
      </c>
      <c r="I13" s="3" t="n">
        <v>-19236</v>
      </c>
      <c r="J13" s="3" t="n">
        <v>-14401</v>
      </c>
      <c r="K13" s="3" t="n">
        <v>4061.21</v>
      </c>
      <c r="L13" s="3" t="n">
        <v>2116</v>
      </c>
      <c r="M13" s="3" t="n">
        <v>-471.03</v>
      </c>
      <c r="N13" s="3" t="n">
        <v>1652.83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-1649</v>
      </c>
      <c r="D17" s="3" t="n">
        <v>-1599</v>
      </c>
      <c r="E17" s="3" t="n">
        <v>-1774</v>
      </c>
      <c r="F17" s="3" t="n">
        <v>-1799</v>
      </c>
      <c r="G17" s="3" t="n">
        <v>-1824</v>
      </c>
      <c r="H17" s="3" t="n">
        <v>-1924</v>
      </c>
      <c r="I17" s="3" t="n">
        <v>-1874</v>
      </c>
      <c r="J17" s="3" t="n">
        <v>-1874</v>
      </c>
      <c r="K17" s="3" t="n">
        <v>-1674</v>
      </c>
      <c r="L17" s="3" t="n">
        <v>-1674</v>
      </c>
      <c r="M17" s="3" t="n">
        <v>-1674</v>
      </c>
      <c r="N17" s="3" t="n">
        <v>-1674</v>
      </c>
      <c r="O17" s="3">
        <f>SUM(C17:N17)</f>
        <v/>
      </c>
      <c r="P17" t="inlineStr"/>
    </row>
    <row r="18">
      <c r="A18" t="inlineStr">
        <is>
          <t>4280-0000</t>
        </is>
      </c>
      <c r="B18" s="7" t="inlineStr">
        <is>
          <t>Month To Month</t>
        </is>
      </c>
      <c r="C18" s="3" t="n">
        <v>971</v>
      </c>
      <c r="D18" s="3" t="n">
        <v>711</v>
      </c>
      <c r="E18" s="3" t="n">
        <v>634</v>
      </c>
      <c r="F18" s="3" t="n">
        <v>627</v>
      </c>
      <c r="G18" s="3" t="n">
        <v>463</v>
      </c>
      <c r="H18" s="3" t="n">
        <v>336</v>
      </c>
      <c r="I18" s="3" t="n">
        <v>975</v>
      </c>
      <c r="J18" s="3" t="n">
        <v>1193</v>
      </c>
      <c r="K18" s="3" t="n">
        <v>597</v>
      </c>
      <c r="L18" s="3" t="n">
        <v>596</v>
      </c>
      <c r="M18" s="3" t="n">
        <v>720</v>
      </c>
      <c r="N18" s="3" t="n">
        <v>1581</v>
      </c>
      <c r="O18" s="3">
        <f>SUM(C18:N18)</f>
        <v/>
      </c>
      <c r="P18" t="inlineStr"/>
    </row>
    <row r="19">
      <c r="A19" t="inlineStr">
        <is>
          <t>4228-0000</t>
        </is>
      </c>
      <c r="B19" s="7" t="inlineStr">
        <is>
          <t>Vacancy</t>
        </is>
      </c>
      <c r="C19" s="3" t="n">
        <v>-20430.00000000002</v>
      </c>
      <c r="D19" s="3" t="n">
        <v>-20430.00000000002</v>
      </c>
      <c r="E19" s="3" t="n">
        <v>-20430.00000000002</v>
      </c>
      <c r="F19" s="3" t="n">
        <v>-20430.00000000002</v>
      </c>
      <c r="G19" s="3" t="n">
        <v>-20430.00000000002</v>
      </c>
      <c r="H19" s="3" t="n">
        <v>-20430.00000000002</v>
      </c>
      <c r="I19" s="3" t="n">
        <v>-20430.00000000002</v>
      </c>
      <c r="J19" s="3" t="n">
        <v>-20430.00000000002</v>
      </c>
      <c r="K19" s="3" t="n">
        <v>-20430.00000000002</v>
      </c>
      <c r="L19" s="3" t="n">
        <v>-20430.00000000002</v>
      </c>
      <c r="M19" s="3" t="n">
        <v>-20430.00000000002</v>
      </c>
      <c r="N19" s="3" t="n">
        <v>-20430.00000000002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0</v>
      </c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4240-0000</t>
        </is>
      </c>
      <c r="B24" s="7" t="inlineStr">
        <is>
          <t>Abatement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-747</v>
      </c>
      <c r="K24" s="3" t="n">
        <v>0</v>
      </c>
      <c r="L24" s="3" t="n">
        <v>-1140</v>
      </c>
      <c r="M24" s="3" t="n">
        <v>0</v>
      </c>
      <c r="N24" s="3" t="n">
        <v>0</v>
      </c>
      <c r="O24" s="3">
        <f>SUM(C24:N24)</f>
        <v/>
      </c>
      <c r="P24" t="inlineStr"/>
    </row>
    <row r="25">
      <c r="A25" t="inlineStr">
        <is>
          <t>4250-0000</t>
        </is>
      </c>
      <c r="B25" s="7" t="inlineStr">
        <is>
          <t>Bad Debt - Rent</t>
        </is>
      </c>
      <c r="C25" s="3" t="n">
        <v>-9453</v>
      </c>
      <c r="D25" s="3" t="n">
        <v>-8895.959999999999</v>
      </c>
      <c r="E25" s="3" t="n">
        <v>-15562</v>
      </c>
      <c r="F25" s="3" t="n">
        <v>-6983</v>
      </c>
      <c r="G25" s="3" t="n">
        <v>-8493.219999999999</v>
      </c>
      <c r="H25" s="3" t="n">
        <v>-7125.46</v>
      </c>
      <c r="I25" s="3" t="n">
        <v>-8777</v>
      </c>
      <c r="J25" s="3" t="n">
        <v>-7437</v>
      </c>
      <c r="K25" s="3" t="n">
        <v>-11450.06</v>
      </c>
      <c r="L25" s="3" t="n">
        <v>-7252</v>
      </c>
      <c r="M25" s="3" t="n">
        <v>-3208</v>
      </c>
      <c r="N25" s="3" t="n">
        <v>-3611.45</v>
      </c>
      <c r="O25" s="3">
        <f>SUM(C25:N25)</f>
        <v/>
      </c>
      <c r="P25" t="inlineStr"/>
    </row>
    <row r="26">
      <c r="A26" t="inlineStr">
        <is>
          <t>4251-0000</t>
        </is>
      </c>
      <c r="B26" s="7" t="inlineStr">
        <is>
          <t>Bad Debt - Rent Recoveries</t>
        </is>
      </c>
      <c r="C26" s="3" t="n">
        <v>1893.67</v>
      </c>
      <c r="D26" s="3" t="n">
        <v>2441.35</v>
      </c>
      <c r="E26" s="3" t="n">
        <v>2777.3</v>
      </c>
      <c r="F26" s="3" t="n">
        <v>58</v>
      </c>
      <c r="G26" s="3" t="n">
        <v>0</v>
      </c>
      <c r="H26" s="3" t="n">
        <v>0</v>
      </c>
      <c r="I26" s="3" t="n">
        <v>1088.21</v>
      </c>
      <c r="J26" s="3" t="n">
        <v>54</v>
      </c>
      <c r="K26" s="3" t="n">
        <v>0</v>
      </c>
      <c r="L26" s="3" t="n">
        <v>27.5</v>
      </c>
      <c r="M26" s="3" t="n">
        <v>369</v>
      </c>
      <c r="N26" s="3" t="n">
        <v>0</v>
      </c>
      <c r="O26" s="3">
        <f>SUM(C26:N26)</f>
        <v/>
      </c>
      <c r="P26" t="inlineStr"/>
    </row>
    <row r="27">
      <c r="B27" s="8" t="inlineStr">
        <is>
          <t>Subtotal</t>
        </is>
      </c>
      <c r="C27" s="9">
        <f>SUM(C24:C26)</f>
        <v/>
      </c>
      <c r="D27" s="9">
        <f>SUM(D24:D26)</f>
        <v/>
      </c>
      <c r="E27" s="9">
        <f>SUM(E24:E26)</f>
        <v/>
      </c>
      <c r="F27" s="9">
        <f>SUM(F24:F26)</f>
        <v/>
      </c>
      <c r="G27" s="9">
        <f>SUM(G24:G26)</f>
        <v/>
      </c>
      <c r="H27" s="9">
        <f>SUM(H24:H26)</f>
        <v/>
      </c>
      <c r="I27" s="9">
        <f>SUM(I24:I26)</f>
        <v/>
      </c>
      <c r="J27" s="9">
        <f>SUM(J24:J26)</f>
        <v/>
      </c>
      <c r="K27" s="9">
        <f>SUM(K24:K26)</f>
        <v/>
      </c>
      <c r="L27" s="9">
        <f>SUM(L24:L26)</f>
        <v/>
      </c>
      <c r="M27" s="9">
        <f>SUM(M24:M26)</f>
        <v/>
      </c>
      <c r="N27" s="9">
        <f>SUM(N24:N26)</f>
        <v/>
      </c>
      <c r="O27" s="9">
        <f>SUM(C27:N27)</f>
        <v/>
      </c>
    </row>
    <row r="29">
      <c r="B29" s="6" t="inlineStr">
        <is>
          <t>CURRENT RESIDENT CHARGES</t>
        </is>
      </c>
    </row>
    <row r="30">
      <c r="A30" t="inlineStr">
        <is>
          <t>4300-0201</t>
        </is>
      </c>
      <c r="B30" s="7" t="inlineStr">
        <is>
          <t>Renter's Liability Insurance Inc</t>
        </is>
      </c>
      <c r="C30" s="3" t="n">
        <v>1938</v>
      </c>
      <c r="D30" s="3" t="n">
        <v>2039</v>
      </c>
      <c r="E30" s="3" t="n">
        <v>2223</v>
      </c>
      <c r="F30" s="3" t="n">
        <v>2343</v>
      </c>
      <c r="G30" s="3" t="n">
        <v>2543</v>
      </c>
      <c r="H30" s="3" t="n">
        <v>2707</v>
      </c>
      <c r="I30" s="3" t="n">
        <v>2869</v>
      </c>
      <c r="J30" s="3" t="n">
        <v>2970</v>
      </c>
      <c r="K30" s="3" t="n">
        <v>3098.5</v>
      </c>
      <c r="L30" s="3" t="n">
        <v>3098</v>
      </c>
      <c r="M30" s="3" t="n">
        <v>3177</v>
      </c>
      <c r="N30" s="3" t="n">
        <v>3124.56</v>
      </c>
      <c r="O30" s="3">
        <f>SUM(C30:N30)</f>
        <v/>
      </c>
      <c r="P30" t="inlineStr"/>
    </row>
    <row r="31">
      <c r="A31" t="inlineStr">
        <is>
          <t>4300-0202</t>
        </is>
      </c>
      <c r="B31" s="7" t="inlineStr">
        <is>
          <t>Late Fees</t>
        </is>
      </c>
      <c r="C31" s="3" t="n">
        <v>3087</v>
      </c>
      <c r="D31" s="3" t="n">
        <v>3058.7</v>
      </c>
      <c r="E31" s="3" t="n">
        <v>3599.9</v>
      </c>
      <c r="F31" s="3" t="n">
        <v>2162.6</v>
      </c>
      <c r="G31" s="3" t="n">
        <v>2791.2</v>
      </c>
      <c r="H31" s="3" t="n">
        <v>2624.5</v>
      </c>
      <c r="I31" s="3" t="n">
        <v>2971.4</v>
      </c>
      <c r="J31" s="3" t="n">
        <v>3448.6</v>
      </c>
      <c r="K31" s="3" t="n">
        <v>3066.2</v>
      </c>
      <c r="L31" s="3" t="n">
        <v>2867.9</v>
      </c>
      <c r="M31" s="3" t="n">
        <v>2492.97</v>
      </c>
      <c r="N31" s="3" t="n">
        <v>3435.42</v>
      </c>
      <c r="O31" s="3">
        <f>SUM(C31:N31)</f>
        <v/>
      </c>
      <c r="P31" t="inlineStr"/>
    </row>
    <row r="32">
      <c r="A32" t="inlineStr">
        <is>
          <t>4300-0203</t>
        </is>
      </c>
      <c r="B32" s="7" t="inlineStr">
        <is>
          <t>NSF Fees</t>
        </is>
      </c>
      <c r="C32" s="3" t="n">
        <v>1275</v>
      </c>
      <c r="D32" s="3" t="n">
        <v>675</v>
      </c>
      <c r="E32" s="3" t="n">
        <v>900</v>
      </c>
      <c r="F32" s="3" t="n">
        <v>300</v>
      </c>
      <c r="G32" s="3" t="n">
        <v>300</v>
      </c>
      <c r="H32" s="3" t="n">
        <v>150</v>
      </c>
      <c r="I32" s="3" t="n">
        <v>75</v>
      </c>
      <c r="J32" s="3" t="n">
        <v>255</v>
      </c>
      <c r="K32" s="3" t="n">
        <v>180</v>
      </c>
      <c r="L32" s="3" t="n">
        <v>120</v>
      </c>
      <c r="M32" s="3" t="n">
        <v>210</v>
      </c>
      <c r="N32" s="3" t="n">
        <v>180</v>
      </c>
      <c r="O32" s="3">
        <f>SUM(C32:N32)</f>
        <v/>
      </c>
      <c r="P32" t="inlineStr"/>
    </row>
    <row r="33">
      <c r="A33" t="inlineStr">
        <is>
          <t>4300-0204</t>
        </is>
      </c>
      <c r="B33" s="7" t="inlineStr">
        <is>
          <t>Waived Late Fees</t>
        </is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-182.4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-78.27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959</v>
      </c>
      <c r="D34" s="3" t="n">
        <v>925</v>
      </c>
      <c r="E34" s="3" t="n">
        <v>908</v>
      </c>
      <c r="F34" s="3" t="n">
        <v>972</v>
      </c>
      <c r="G34" s="3" t="n">
        <v>1023</v>
      </c>
      <c r="H34" s="3" t="n">
        <v>1032</v>
      </c>
      <c r="I34" s="3" t="n">
        <v>1026</v>
      </c>
      <c r="J34" s="3" t="n">
        <v>999</v>
      </c>
      <c r="K34" s="3" t="n">
        <v>976.83</v>
      </c>
      <c r="L34" s="3" t="n">
        <v>962</v>
      </c>
      <c r="M34" s="3" t="n">
        <v>992.33</v>
      </c>
      <c r="N34" s="3" t="n">
        <v>982.65</v>
      </c>
      <c r="O34" s="3">
        <f>SUM(C34:N34)</f>
        <v/>
      </c>
      <c r="P34" t="inlineStr"/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1832</v>
      </c>
      <c r="D35" s="3" t="n">
        <v>1893</v>
      </c>
      <c r="E35" s="3" t="n">
        <v>2331</v>
      </c>
      <c r="F35" s="3" t="n">
        <v>2379</v>
      </c>
      <c r="G35" s="3" t="n">
        <v>2605</v>
      </c>
      <c r="H35" s="3" t="n">
        <v>2846</v>
      </c>
      <c r="I35" s="3" t="n">
        <v>3067</v>
      </c>
      <c r="J35" s="3" t="n">
        <v>2948</v>
      </c>
      <c r="K35" s="3" t="n">
        <v>2852</v>
      </c>
      <c r="L35" s="3" t="n">
        <v>2995.23</v>
      </c>
      <c r="M35" s="3" t="n">
        <v>3635</v>
      </c>
      <c r="N35" s="3" t="n">
        <v>3778</v>
      </c>
      <c r="O35" s="3">
        <f>SUM(C35:N35)</f>
        <v/>
      </c>
      <c r="P35" t="inlineStr"/>
    </row>
    <row r="36">
      <c r="A36" t="inlineStr">
        <is>
          <t>4300-0209</t>
        </is>
      </c>
      <c r="B36" s="7" t="inlineStr">
        <is>
          <t>Credit Builder</t>
        </is>
      </c>
      <c r="C36" s="3" t="n">
        <v>161.1</v>
      </c>
      <c r="D36" s="3" t="n">
        <v>179.05</v>
      </c>
      <c r="E36" s="3" t="n">
        <v>241.65</v>
      </c>
      <c r="F36" s="3" t="n">
        <v>259.55</v>
      </c>
      <c r="G36" s="3" t="n">
        <v>283.51</v>
      </c>
      <c r="H36" s="3" t="n">
        <v>331.35</v>
      </c>
      <c r="I36" s="3" t="n">
        <v>409.25</v>
      </c>
      <c r="J36" s="3" t="n">
        <v>466</v>
      </c>
      <c r="K36" s="3" t="n">
        <v>519.8</v>
      </c>
      <c r="L36" s="3" t="n">
        <v>585.6</v>
      </c>
      <c r="M36" s="3" t="n">
        <v>615.5</v>
      </c>
      <c r="N36" s="3" t="n">
        <v>717.3</v>
      </c>
      <c r="O36" s="3">
        <f>SUM(C36:N36)</f>
        <v/>
      </c>
      <c r="P36" t="inlineStr"/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0</v>
      </c>
      <c r="F37" s="3" t="n">
        <v>600</v>
      </c>
      <c r="G37" s="3" t="n">
        <v>0</v>
      </c>
      <c r="H37" s="3" t="n">
        <v>0</v>
      </c>
      <c r="I37" s="3" t="n">
        <v>0</v>
      </c>
      <c r="J37" s="3" t="n">
        <v>300</v>
      </c>
      <c r="K37" s="3" t="n">
        <v>750</v>
      </c>
      <c r="L37" s="3" t="n">
        <v>-300</v>
      </c>
      <c r="M37" s="3" t="n">
        <v>825</v>
      </c>
      <c r="N37" s="3" t="n">
        <v>300</v>
      </c>
      <c r="O37" s="3">
        <f>SUM(C37:N37)</f>
        <v/>
      </c>
      <c r="P37" t="inlineStr"/>
    </row>
    <row r="38">
      <c r="B38" s="8" t="inlineStr">
        <is>
          <t>Subtotal</t>
        </is>
      </c>
      <c r="C38" s="9">
        <f>SUM(C30:C37)</f>
        <v/>
      </c>
      <c r="D38" s="9">
        <f>SUM(D30:D37)</f>
        <v/>
      </c>
      <c r="E38" s="9">
        <f>SUM(E30:E37)</f>
        <v/>
      </c>
      <c r="F38" s="9">
        <f>SUM(F30:F37)</f>
        <v/>
      </c>
      <c r="G38" s="9">
        <f>SUM(G30:G37)</f>
        <v/>
      </c>
      <c r="H38" s="9">
        <f>SUM(H30:H37)</f>
        <v/>
      </c>
      <c r="I38" s="9">
        <f>SUM(I30:I37)</f>
        <v/>
      </c>
      <c r="J38" s="9">
        <f>SUM(J30:J37)</f>
        <v/>
      </c>
      <c r="K38" s="9">
        <f>SUM(K30:K37)</f>
        <v/>
      </c>
      <c r="L38" s="9">
        <f>SUM(L30:L37)</f>
        <v/>
      </c>
      <c r="M38" s="9">
        <f>SUM(M30:M37)</f>
        <v/>
      </c>
      <c r="N38" s="9">
        <f>SUM(N30:N37)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C14+C21+C27+C38</f>
        <v/>
      </c>
      <c r="D40" s="10">
        <f>D14+D21+D27+D38</f>
        <v/>
      </c>
      <c r="E40" s="10">
        <f>E14+E21+E27+E38</f>
        <v/>
      </c>
      <c r="F40" s="10">
        <f>F14+F21+F27+F38</f>
        <v/>
      </c>
      <c r="G40" s="10">
        <f>G14+G21+G27+G38</f>
        <v/>
      </c>
      <c r="H40" s="10">
        <f>H14+H21+H27+H38</f>
        <v/>
      </c>
      <c r="I40" s="10">
        <f>I14+I21+I27+I38</f>
        <v/>
      </c>
      <c r="J40" s="10">
        <f>J14+J21+J27+J38</f>
        <v/>
      </c>
      <c r="K40" s="10">
        <f>K14+K21+K27+K38</f>
        <v/>
      </c>
      <c r="L40" s="10">
        <f>L14+L21+L27+L38</f>
        <v/>
      </c>
      <c r="M40" s="10">
        <f>M14+M21+M27+M38</f>
        <v/>
      </c>
      <c r="N40" s="10">
        <f>N14+N21+N27+N38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500</v>
      </c>
      <c r="L44" s="3" t="n">
        <v>1000.01</v>
      </c>
      <c r="M44" s="3" t="n">
        <v>1000.05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1749</v>
      </c>
      <c r="D45" s="3" t="n">
        <v>1270</v>
      </c>
      <c r="E45" s="3" t="n">
        <v>3680</v>
      </c>
      <c r="F45" s="3" t="n">
        <v>3000</v>
      </c>
      <c r="G45" s="3" t="n">
        <v>1350</v>
      </c>
      <c r="H45" s="3" t="n">
        <v>450</v>
      </c>
      <c r="I45" s="3" t="n">
        <v>1050</v>
      </c>
      <c r="J45" s="3" t="n">
        <v>1950</v>
      </c>
      <c r="K45" s="3" t="n">
        <v>1950</v>
      </c>
      <c r="L45" s="3" t="n">
        <v>1950</v>
      </c>
      <c r="M45" s="3" t="n">
        <v>2100</v>
      </c>
      <c r="N45" s="3" t="n">
        <v>2250</v>
      </c>
      <c r="O45" s="3">
        <f>SUM(C45:N45)</f>
        <v/>
      </c>
      <c r="P45" t="inlineStr"/>
    </row>
    <row r="46">
      <c r="A46" t="inlineStr">
        <is>
          <t>4300-0103</t>
        </is>
      </c>
      <c r="B46" s="7" t="inlineStr">
        <is>
          <t>Waived Admin Fees</t>
        </is>
      </c>
      <c r="C46" s="3" t="n">
        <v>0</v>
      </c>
      <c r="D46" s="3" t="n">
        <v>-102</v>
      </c>
      <c r="E46" s="3" t="n">
        <v>-250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A47" t="inlineStr">
        <is>
          <t>4300-0104</t>
        </is>
      </c>
      <c r="B47" s="7" t="inlineStr">
        <is>
          <t>Waived Application Fees</t>
        </is>
      </c>
      <c r="C47" s="3" t="n">
        <v>-351</v>
      </c>
      <c r="D47" s="3" t="n">
        <v>-249</v>
      </c>
      <c r="E47" s="3" t="n">
        <v>-1251</v>
      </c>
      <c r="F47" s="3" t="n">
        <v>0</v>
      </c>
      <c r="G47" s="3" t="n">
        <v>-600</v>
      </c>
      <c r="H47" s="3" t="n">
        <v>-600</v>
      </c>
      <c r="I47" s="3" t="n">
        <v>-150</v>
      </c>
      <c r="J47" s="3" t="n">
        <v>0</v>
      </c>
      <c r="K47" s="3" t="n">
        <v>0</v>
      </c>
      <c r="L47" s="3" t="n">
        <v>-150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</t>
        </is>
      </c>
      <c r="C51" s="3" t="n">
        <v>-16049.3</v>
      </c>
      <c r="D51" s="3" t="n">
        <v>-1633.87</v>
      </c>
      <c r="E51" s="3" t="n">
        <v>-10314.03</v>
      </c>
      <c r="F51" s="3" t="n">
        <v>-4907.12</v>
      </c>
      <c r="G51" s="3" t="n">
        <v>-8826.389999999999</v>
      </c>
      <c r="H51" s="3" t="n">
        <v>-5617.04</v>
      </c>
      <c r="I51" s="3" t="n">
        <v>-8372.65</v>
      </c>
      <c r="J51" s="3" t="n">
        <v>-9089.4</v>
      </c>
      <c r="K51" s="3" t="n">
        <v>-21301.08</v>
      </c>
      <c r="L51" s="3" t="n">
        <v>-9105.18</v>
      </c>
      <c r="M51" s="3" t="n">
        <v>-7202.88</v>
      </c>
      <c r="N51" s="3" t="n">
        <v>-6311.1</v>
      </c>
      <c r="O51" s="3">
        <f>SUM(C51:N51)</f>
        <v/>
      </c>
      <c r="P51" t="inlineStr"/>
    </row>
    <row r="52">
      <c r="A52" t="inlineStr">
        <is>
          <t>4300-0302</t>
        </is>
      </c>
      <c r="B52" s="7" t="inlineStr">
        <is>
          <t>Bad Debt - Other Recoveries</t>
        </is>
      </c>
      <c r="C52" s="3" t="n">
        <v>3939.57</v>
      </c>
      <c r="D52" s="3" t="n">
        <v>4018.2</v>
      </c>
      <c r="E52" s="3" t="n">
        <v>8471.629999999999</v>
      </c>
      <c r="F52" s="3" t="n">
        <v>1364.16</v>
      </c>
      <c r="G52" s="3" t="n">
        <v>4643.49</v>
      </c>
      <c r="H52" s="3" t="n">
        <v>2484.15</v>
      </c>
      <c r="I52" s="3" t="n">
        <v>1916.34</v>
      </c>
      <c r="J52" s="3" t="n">
        <v>2140.05</v>
      </c>
      <c r="K52" s="3" t="n">
        <v>557.3099999999999</v>
      </c>
      <c r="L52" s="3" t="n">
        <v>1890.16</v>
      </c>
      <c r="M52" s="3" t="n">
        <v>523.54</v>
      </c>
      <c r="N52" s="3" t="n">
        <v>2398</v>
      </c>
      <c r="O52" s="3">
        <f>SUM(C52:N52)</f>
        <v/>
      </c>
      <c r="P52" t="inlineStr"/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1270.68</v>
      </c>
      <c r="D53" s="3" t="n">
        <v>720</v>
      </c>
      <c r="E53" s="3" t="n">
        <v>516</v>
      </c>
      <c r="F53" s="3" t="n">
        <v>129</v>
      </c>
      <c r="G53" s="3" t="n">
        <v>0</v>
      </c>
      <c r="H53" s="3" t="n">
        <v>542</v>
      </c>
      <c r="I53" s="3" t="n">
        <v>4758</v>
      </c>
      <c r="J53" s="3" t="n">
        <v>0</v>
      </c>
      <c r="K53" s="3" t="n">
        <v>565.46</v>
      </c>
      <c r="L53" s="3" t="n">
        <v>0</v>
      </c>
      <c r="M53" s="3" t="n">
        <v>0</v>
      </c>
      <c r="N53" s="3" t="n">
        <v>0</v>
      </c>
      <c r="O53" s="3">
        <f>SUM(C53:N53)</f>
        <v/>
      </c>
      <c r="P53" t="inlineStr"/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5545.92</v>
      </c>
      <c r="D54" s="3" t="n">
        <v>-1246.08</v>
      </c>
      <c r="E54" s="3" t="n">
        <v>995.3099999999999</v>
      </c>
      <c r="F54" s="3" t="n">
        <v>691.39</v>
      </c>
      <c r="G54" s="3" t="n">
        <v>1293.97</v>
      </c>
      <c r="H54" s="3" t="n">
        <v>210</v>
      </c>
      <c r="I54" s="3" t="n">
        <v>505</v>
      </c>
      <c r="J54" s="3" t="n">
        <v>980</v>
      </c>
      <c r="K54" s="3" t="n">
        <v>1875</v>
      </c>
      <c r="L54" s="3" t="n">
        <v>1770</v>
      </c>
      <c r="M54" s="3" t="n">
        <v>2675</v>
      </c>
      <c r="N54" s="3" t="n">
        <v>0</v>
      </c>
      <c r="O54" s="3">
        <f>SUM(C54:N54)</f>
        <v/>
      </c>
      <c r="P54" t="inlineStr"/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5648.1</v>
      </c>
      <c r="D55" s="3" t="n">
        <v>-1391.95</v>
      </c>
      <c r="E55" s="3" t="n">
        <v>1473.9</v>
      </c>
      <c r="F55" s="3" t="n">
        <v>4220.5</v>
      </c>
      <c r="G55" s="3" t="n">
        <v>7306.55</v>
      </c>
      <c r="H55" s="3" t="n">
        <v>3542</v>
      </c>
      <c r="I55" s="3" t="n">
        <v>1004</v>
      </c>
      <c r="J55" s="3" t="n">
        <v>2585.19</v>
      </c>
      <c r="K55" s="3" t="n">
        <v>14811.6</v>
      </c>
      <c r="L55" s="3" t="n">
        <v>3679.35</v>
      </c>
      <c r="M55" s="3" t="n">
        <v>4770.9</v>
      </c>
      <c r="N55" s="3" t="n">
        <v>3834</v>
      </c>
      <c r="O55" s="3">
        <f>SUM(C55:N55)</f>
        <v/>
      </c>
      <c r="P55" t="inlineStr"/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75</v>
      </c>
      <c r="D56" s="3" t="n">
        <v>150</v>
      </c>
      <c r="E56" s="3" t="n">
        <v>400</v>
      </c>
      <c r="F56" s="3" t="n">
        <v>20</v>
      </c>
      <c r="G56" s="3" t="n">
        <v>0</v>
      </c>
      <c r="H56" s="3" t="n">
        <v>0</v>
      </c>
      <c r="I56" s="3" t="n">
        <v>120</v>
      </c>
      <c r="J56" s="3" t="n">
        <v>250</v>
      </c>
      <c r="K56" s="3" t="n">
        <v>600</v>
      </c>
      <c r="L56" s="3" t="n">
        <v>0</v>
      </c>
      <c r="M56" s="3" t="n">
        <v>0.83</v>
      </c>
      <c r="N56" s="3" t="n">
        <v>0</v>
      </c>
      <c r="O56" s="3">
        <f>SUM(C56:N56)</f>
        <v/>
      </c>
      <c r="P56" t="inlineStr"/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Utility: Electricity Income</t>
        </is>
      </c>
      <c r="C60" s="3" t="n">
        <v>528.51</v>
      </c>
      <c r="D60" s="3" t="n">
        <v>579.9</v>
      </c>
      <c r="E60" s="3" t="n">
        <v>57.25</v>
      </c>
      <c r="F60" s="3" t="n">
        <v>167.66</v>
      </c>
      <c r="G60" s="3" t="n">
        <v>397.75</v>
      </c>
      <c r="H60" s="3" t="n">
        <v>775.11</v>
      </c>
      <c r="I60" s="3" t="n">
        <v>293.21</v>
      </c>
      <c r="J60" s="3" t="n">
        <v>136.95</v>
      </c>
      <c r="K60" s="3" t="n">
        <v>460.32</v>
      </c>
      <c r="L60" s="3" t="n">
        <v>1553.21</v>
      </c>
      <c r="M60" s="3" t="n">
        <v>0</v>
      </c>
      <c r="N60" s="3" t="n">
        <v>3439.74</v>
      </c>
      <c r="O60" s="3">
        <f>SUM(C60:N60)</f>
        <v/>
      </c>
      <c r="P60" t="inlineStr"/>
    </row>
    <row r="61">
      <c r="A61" t="inlineStr">
        <is>
          <t>4300-0502</t>
        </is>
      </c>
      <c r="B61" s="7" t="inlineStr">
        <is>
          <t>Utility: Gas/Fuel Income</t>
        </is>
      </c>
      <c r="C61" s="3" t="n">
        <v>5382.72</v>
      </c>
      <c r="D61" s="3" t="n">
        <v>4870.49</v>
      </c>
      <c r="E61" s="3" t="n">
        <v>5989.92</v>
      </c>
      <c r="F61" s="3" t="n">
        <v>6662.28</v>
      </c>
      <c r="G61" s="3" t="n">
        <v>5931.41</v>
      </c>
      <c r="H61" s="3" t="n">
        <v>5879.89</v>
      </c>
      <c r="I61" s="3" t="n">
        <v>4946.81</v>
      </c>
      <c r="J61" s="3" t="n">
        <v>4599.2</v>
      </c>
      <c r="K61" s="3" t="n">
        <v>4002.25</v>
      </c>
      <c r="L61" s="3" t="n">
        <v>4344.46</v>
      </c>
      <c r="M61" s="3" t="n">
        <v>4945.12</v>
      </c>
      <c r="N61" s="3" t="n">
        <v>4944.84</v>
      </c>
      <c r="O61" s="3">
        <f>SUM(C61:N61)</f>
        <v/>
      </c>
      <c r="P61" t="inlineStr"/>
    </row>
    <row r="62">
      <c r="A62" t="inlineStr">
        <is>
          <t>4300-0503</t>
        </is>
      </c>
      <c r="B62" s="7" t="inlineStr">
        <is>
          <t>Utility: Reimbursement Income</t>
        </is>
      </c>
      <c r="C62" s="3" t="n">
        <v>615.76</v>
      </c>
      <c r="D62" s="3" t="n">
        <v>541.58</v>
      </c>
      <c r="E62" s="3" t="n">
        <v>549.5599999999999</v>
      </c>
      <c r="F62" s="3" t="n">
        <v>521.8099999999999</v>
      </c>
      <c r="G62" s="3" t="n">
        <v>396.18</v>
      </c>
      <c r="H62" s="3" t="n">
        <v>579.84</v>
      </c>
      <c r="I62" s="3" t="n">
        <v>619.91</v>
      </c>
      <c r="J62" s="3" t="n">
        <v>833.5700000000001</v>
      </c>
      <c r="K62" s="3" t="n">
        <v>1004.54</v>
      </c>
      <c r="L62" s="3" t="n">
        <v>928.53</v>
      </c>
      <c r="M62" s="3" t="n">
        <v>841.46</v>
      </c>
      <c r="N62" s="3" t="n">
        <v>793.5700000000001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Utility: Trash Income</t>
        </is>
      </c>
      <c r="C63" s="3" t="n">
        <v>2112</v>
      </c>
      <c r="D63" s="3" t="n">
        <v>2006</v>
      </c>
      <c r="E63" s="3" t="n">
        <v>1982</v>
      </c>
      <c r="F63" s="3" t="n">
        <v>2033</v>
      </c>
      <c r="G63" s="3" t="n">
        <v>2015</v>
      </c>
      <c r="H63" s="3" t="n">
        <v>2030</v>
      </c>
      <c r="I63" s="3" t="n">
        <v>2039</v>
      </c>
      <c r="J63" s="3" t="n">
        <v>1988</v>
      </c>
      <c r="K63" s="3" t="n">
        <v>1930.1</v>
      </c>
      <c r="L63" s="3" t="n">
        <v>1923</v>
      </c>
      <c r="M63" s="3" t="n">
        <v>1987.67</v>
      </c>
      <c r="N63" s="3" t="n">
        <v>1974.29</v>
      </c>
      <c r="O63" s="3">
        <f>SUM(C63:N63)</f>
        <v/>
      </c>
      <c r="P63" t="inlineStr"/>
    </row>
    <row r="64">
      <c r="A64" t="inlineStr">
        <is>
          <t>4300-0506</t>
        </is>
      </c>
      <c r="B64" s="7" t="inlineStr">
        <is>
          <t>Utility: Valet Trash Income</t>
        </is>
      </c>
      <c r="C64" s="3" t="n">
        <v>5025</v>
      </c>
      <c r="D64" s="3" t="n">
        <v>5013</v>
      </c>
      <c r="E64" s="3" t="n">
        <v>5060</v>
      </c>
      <c r="F64" s="3" t="n">
        <v>5183</v>
      </c>
      <c r="G64" s="3" t="n">
        <v>5226</v>
      </c>
      <c r="H64" s="3" t="n">
        <v>5288</v>
      </c>
      <c r="I64" s="3" t="n">
        <v>5271</v>
      </c>
      <c r="J64" s="3" t="n">
        <v>5145</v>
      </c>
      <c r="K64" s="3" t="n">
        <v>5026.03</v>
      </c>
      <c r="L64" s="3" t="n">
        <v>4906</v>
      </c>
      <c r="M64" s="3" t="n">
        <v>5056.67</v>
      </c>
      <c r="N64" s="3" t="n">
        <v>5022.23</v>
      </c>
      <c r="O64" s="3">
        <f>SUM(C64:N64)</f>
        <v/>
      </c>
      <c r="P64" t="inlineStr"/>
    </row>
    <row r="65">
      <c r="A65" t="inlineStr">
        <is>
          <t>4300-0512</t>
        </is>
      </c>
      <c r="B65" s="7" t="inlineStr">
        <is>
          <t>Utility: Water/Sewer Income</t>
        </is>
      </c>
      <c r="C65" s="3" t="n">
        <v>11878.68</v>
      </c>
      <c r="D65" s="3" t="n">
        <v>10299.01</v>
      </c>
      <c r="E65" s="3" t="n">
        <v>8765.74</v>
      </c>
      <c r="F65" s="3" t="n">
        <v>8499.959999999999</v>
      </c>
      <c r="G65" s="3" t="n">
        <v>5549.07</v>
      </c>
      <c r="H65" s="3" t="n">
        <v>7668.23</v>
      </c>
      <c r="I65" s="3" t="n">
        <v>8234.450000000001</v>
      </c>
      <c r="J65" s="3" t="n">
        <v>10823.5</v>
      </c>
      <c r="K65" s="3" t="n">
        <v>11567.52</v>
      </c>
      <c r="L65" s="3" t="n">
        <v>10547.5</v>
      </c>
      <c r="M65" s="3" t="n">
        <v>9126.280000000001</v>
      </c>
      <c r="N65" s="3" t="n">
        <v>8719.559999999999</v>
      </c>
      <c r="O65" s="3">
        <f>SUM(C65:N65)</f>
        <v/>
      </c>
      <c r="P65" t="inlineStr"/>
    </row>
    <row r="66">
      <c r="B66" s="8" t="inlineStr">
        <is>
          <t>Subtotal</t>
        </is>
      </c>
      <c r="C66" s="9">
        <f>SUM(C60:C65)</f>
        <v/>
      </c>
      <c r="D66" s="9">
        <f>SUM(D60:D65)</f>
        <v/>
      </c>
      <c r="E66" s="9">
        <f>SUM(E60:E65)</f>
        <v/>
      </c>
      <c r="F66" s="9">
        <f>SUM(F60:F65)</f>
        <v/>
      </c>
      <c r="G66" s="9">
        <f>SUM(G60:G65)</f>
        <v/>
      </c>
      <c r="H66" s="9">
        <f>SUM(H60:H65)</f>
        <v/>
      </c>
      <c r="I66" s="9">
        <f>SUM(I60:I65)</f>
        <v/>
      </c>
      <c r="J66" s="9">
        <f>SUM(J60:J65)</f>
        <v/>
      </c>
      <c r="K66" s="9">
        <f>SUM(K60:K65)</f>
        <v/>
      </c>
      <c r="L66" s="9">
        <f>SUM(L60:L65)</f>
        <v/>
      </c>
      <c r="M66" s="9">
        <f>SUM(M60:M65)</f>
        <v/>
      </c>
      <c r="N66" s="9">
        <f>SUM(N60:N65)</f>
        <v/>
      </c>
      <c r="O66" s="9">
        <f>SUM(C66:N66)</f>
        <v/>
      </c>
    </row>
    <row r="68">
      <c r="B68" s="6" t="inlineStr">
        <is>
          <t>AMENITY INCOME</t>
        </is>
      </c>
    </row>
    <row r="69">
      <c r="A69" t="inlineStr">
        <is>
          <t>4300-0601</t>
        </is>
      </c>
      <c r="B69" s="7" t="inlineStr">
        <is>
          <t>Clubhouse Fees</t>
        </is>
      </c>
      <c r="C69" s="3" t="n">
        <v>0</v>
      </c>
      <c r="D69" s="3" t="n">
        <v>250</v>
      </c>
      <c r="E69" s="3" t="n">
        <v>0</v>
      </c>
      <c r="F69" s="3" t="n">
        <v>0</v>
      </c>
      <c r="G69" s="3" t="n">
        <v>250</v>
      </c>
      <c r="H69" s="3" t="n">
        <v>500</v>
      </c>
      <c r="I69" s="3" t="n">
        <v>0</v>
      </c>
      <c r="J69" s="3" t="n">
        <v>0</v>
      </c>
      <c r="K69" s="3" t="n">
        <v>500</v>
      </c>
      <c r="L69" s="3" t="n">
        <v>0</v>
      </c>
      <c r="M69" s="3" t="n">
        <v>0</v>
      </c>
      <c r="N69" s="3" t="n">
        <v>0</v>
      </c>
      <c r="O69" s="3">
        <f>SUM(C69:N69)</f>
        <v/>
      </c>
      <c r="P69" t="inlineStr"/>
    </row>
    <row r="70">
      <c r="A70" t="inlineStr">
        <is>
          <t>4300-0602</t>
        </is>
      </c>
      <c r="B70" s="7" t="inlineStr">
        <is>
          <t>Garage Rental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/>
    </row>
    <row r="71">
      <c r="A71" t="inlineStr">
        <is>
          <t>4300-0603</t>
        </is>
      </c>
      <c r="B71" s="7" t="inlineStr">
        <is>
          <t>Parking - Resident</t>
        </is>
      </c>
      <c r="C71" s="3" t="n">
        <v>396</v>
      </c>
      <c r="D71" s="3" t="n">
        <v>99</v>
      </c>
      <c r="E71" s="3" t="n">
        <v>1089</v>
      </c>
      <c r="F71" s="3" t="n">
        <v>1683</v>
      </c>
      <c r="G71" s="3" t="n">
        <v>1089</v>
      </c>
      <c r="H71" s="3" t="n">
        <v>825</v>
      </c>
      <c r="I71" s="3" t="n">
        <v>1335</v>
      </c>
      <c r="J71" s="3" t="n">
        <v>787</v>
      </c>
      <c r="K71" s="3" t="n">
        <v>1623</v>
      </c>
      <c r="L71" s="3" t="n">
        <v>2290</v>
      </c>
      <c r="M71" s="3" t="n">
        <v>2223</v>
      </c>
      <c r="N71" s="3" t="n">
        <v>1247</v>
      </c>
      <c r="O71" s="3">
        <f>SUM(C71:N71)</f>
        <v/>
      </c>
      <c r="P71" t="inlineStr"/>
    </row>
    <row r="72">
      <c r="A72" t="inlineStr">
        <is>
          <t>4300-0604</t>
        </is>
      </c>
      <c r="B72" s="7" t="inlineStr">
        <is>
          <t>Amenity Fee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18</v>
      </c>
      <c r="O72" s="3">
        <f>SUM(C72:N72)</f>
        <v/>
      </c>
      <c r="P72" t="inlineStr"/>
    </row>
    <row r="73">
      <c r="A73" t="inlineStr">
        <is>
          <t>4300-0606</t>
        </is>
      </c>
      <c r="B73" s="7" t="inlineStr">
        <is>
          <t>Pet Fee - Non Refundable</t>
        </is>
      </c>
      <c r="C73" s="3" t="n">
        <v>1200</v>
      </c>
      <c r="D73" s="3" t="n">
        <v>0</v>
      </c>
      <c r="E73" s="3" t="n">
        <v>800</v>
      </c>
      <c r="F73" s="3" t="n">
        <v>400</v>
      </c>
      <c r="G73" s="3" t="n">
        <v>1200</v>
      </c>
      <c r="H73" s="3" t="n">
        <v>0</v>
      </c>
      <c r="I73" s="3" t="n">
        <v>0</v>
      </c>
      <c r="J73" s="3" t="n">
        <v>400</v>
      </c>
      <c r="K73" s="3" t="n">
        <v>0</v>
      </c>
      <c r="L73" s="3" t="n">
        <v>400</v>
      </c>
      <c r="M73" s="3" t="n">
        <v>800</v>
      </c>
      <c r="N73" s="3" t="n">
        <v>0</v>
      </c>
      <c r="O73" s="3">
        <f>SUM(C73:N73)</f>
        <v/>
      </c>
      <c r="P73" t="inlineStr"/>
    </row>
    <row r="74">
      <c r="A74" t="inlineStr">
        <is>
          <t>4300-0607</t>
        </is>
      </c>
      <c r="B74" s="7" t="inlineStr">
        <is>
          <t>Pet Rent</t>
        </is>
      </c>
      <c r="C74" s="3" t="n">
        <v>733</v>
      </c>
      <c r="D74" s="3" t="n">
        <v>748</v>
      </c>
      <c r="E74" s="3" t="n">
        <v>628</v>
      </c>
      <c r="F74" s="3" t="n">
        <v>834</v>
      </c>
      <c r="G74" s="3" t="n">
        <v>859</v>
      </c>
      <c r="H74" s="3" t="n">
        <v>901</v>
      </c>
      <c r="I74" s="3" t="n">
        <v>867</v>
      </c>
      <c r="J74" s="3" t="n">
        <v>840</v>
      </c>
      <c r="K74" s="3" t="n">
        <v>788</v>
      </c>
      <c r="L74" s="3" t="n">
        <v>671</v>
      </c>
      <c r="M74" s="3" t="n">
        <v>719</v>
      </c>
      <c r="N74" s="3" t="n">
        <v>674</v>
      </c>
      <c r="O74" s="3">
        <f>SUM(C74:N74)</f>
        <v/>
      </c>
      <c r="P74" t="inlineStr"/>
    </row>
    <row r="75">
      <c r="A75" t="inlineStr">
        <is>
          <t>4300-0611</t>
        </is>
      </c>
      <c r="B75" s="7" t="inlineStr">
        <is>
          <t>Storage Rental</t>
        </is>
      </c>
      <c r="C75" s="3" t="n">
        <v>817</v>
      </c>
      <c r="D75" s="3" t="n">
        <v>764</v>
      </c>
      <c r="E75" s="3" t="n">
        <v>800</v>
      </c>
      <c r="F75" s="3" t="n">
        <v>690</v>
      </c>
      <c r="G75" s="3" t="n">
        <v>752</v>
      </c>
      <c r="H75" s="3" t="n">
        <v>726</v>
      </c>
      <c r="I75" s="3" t="n">
        <v>704</v>
      </c>
      <c r="J75" s="3" t="n">
        <v>681</v>
      </c>
      <c r="K75" s="3" t="n">
        <v>615</v>
      </c>
      <c r="L75" s="3" t="n">
        <v>633</v>
      </c>
      <c r="M75" s="3" t="n">
        <v>638</v>
      </c>
      <c r="N75" s="3" t="n">
        <v>559</v>
      </c>
      <c r="O75" s="3">
        <f>SUM(C75:N75)</f>
        <v/>
      </c>
      <c r="P75" t="inlineStr"/>
    </row>
    <row r="76">
      <c r="B76" s="8" t="inlineStr">
        <is>
          <t>Subtotal</t>
        </is>
      </c>
      <c r="C76" s="9">
        <f>SUM(C69:C75)</f>
        <v/>
      </c>
      <c r="D76" s="9">
        <f>SUM(D69:D75)</f>
        <v/>
      </c>
      <c r="E76" s="9">
        <f>SUM(E69:E75)</f>
        <v/>
      </c>
      <c r="F76" s="9">
        <f>SUM(F69:F75)</f>
        <v/>
      </c>
      <c r="G76" s="9">
        <f>SUM(G69:G75)</f>
        <v/>
      </c>
      <c r="H76" s="9">
        <f>SUM(H69:H75)</f>
        <v/>
      </c>
      <c r="I76" s="9">
        <f>SUM(I69:I75)</f>
        <v/>
      </c>
      <c r="J76" s="9">
        <f>SUM(J69:J75)</f>
        <v/>
      </c>
      <c r="K76" s="9">
        <f>SUM(K69:K75)</f>
        <v/>
      </c>
      <c r="L76" s="9">
        <f>SUM(L69:L75)</f>
        <v/>
      </c>
      <c r="M76" s="9">
        <f>SUM(M69:M75)</f>
        <v/>
      </c>
      <c r="N76" s="9">
        <f>SUM(N69:N75)</f>
        <v/>
      </c>
      <c r="O76" s="9">
        <f>SUM(C76:N76)</f>
        <v/>
      </c>
    </row>
    <row r="78">
      <c r="B78" s="6" t="inlineStr">
        <is>
          <t>CONTRACT INCOME</t>
        </is>
      </c>
    </row>
    <row r="79">
      <c r="A79" t="inlineStr">
        <is>
          <t>4300-0801</t>
        </is>
      </c>
      <c r="B79" s="7" t="inlineStr">
        <is>
          <t>Cable/Internet Income</t>
        </is>
      </c>
      <c r="C79" s="3" t="n">
        <v>490.07</v>
      </c>
      <c r="D79" s="3" t="n">
        <v>527.05</v>
      </c>
      <c r="E79" s="3" t="n">
        <v>513.6</v>
      </c>
      <c r="F79" s="3" t="n">
        <v>490.27</v>
      </c>
      <c r="G79" s="3" t="n">
        <v>548.49</v>
      </c>
      <c r="H79" s="3" t="n">
        <v>509.56</v>
      </c>
      <c r="I79" s="3" t="n">
        <v>523.78</v>
      </c>
      <c r="J79" s="3" t="n">
        <v>2351.53</v>
      </c>
      <c r="K79" s="3" t="n">
        <v>1034.93</v>
      </c>
      <c r="L79" s="3" t="n">
        <v>505.54</v>
      </c>
      <c r="M79" s="3" t="n">
        <v>630.74</v>
      </c>
      <c r="N79" s="3" t="n">
        <v>934.83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SUM(C79:C79)</f>
        <v/>
      </c>
      <c r="D80" s="9">
        <f>SUM(D79:D79)</f>
        <v/>
      </c>
      <c r="E80" s="9">
        <f>SUM(E79:E79)</f>
        <v/>
      </c>
      <c r="F80" s="9">
        <f>SUM(F79:F79)</f>
        <v/>
      </c>
      <c r="G80" s="9">
        <f>SUM(G79:G79)</f>
        <v/>
      </c>
      <c r="H80" s="9">
        <f>SUM(H79:H79)</f>
        <v/>
      </c>
      <c r="I80" s="9">
        <f>SUM(I79:I79)</f>
        <v/>
      </c>
      <c r="J80" s="9">
        <f>SUM(J79:J79)</f>
        <v/>
      </c>
      <c r="K80" s="9">
        <f>SUM(K79:K79)</f>
        <v/>
      </c>
      <c r="L80" s="9">
        <f>SUM(L79:L79)</f>
        <v/>
      </c>
      <c r="M80" s="9">
        <f>SUM(M79:M79)</f>
        <v/>
      </c>
      <c r="N80" s="9">
        <f>SUM(N79:N79)</f>
        <v/>
      </c>
      <c r="O80" s="9">
        <f>SUM(C80:N80)</f>
        <v/>
      </c>
    </row>
    <row r="82">
      <c r="B82" s="6" t="inlineStr">
        <is>
          <t>OTHER MISCELLANEOUS INCOME</t>
        </is>
      </c>
    </row>
    <row r="83">
      <c r="A83" t="inlineStr">
        <is>
          <t>4300-0903</t>
        </is>
      </c>
      <c r="B83" s="7" t="inlineStr">
        <is>
          <t>Miscellaneous Income</t>
        </is>
      </c>
      <c r="C83" s="3" t="n">
        <v>614.5</v>
      </c>
      <c r="D83" s="3" t="n">
        <v>360</v>
      </c>
      <c r="E83" s="3" t="n">
        <v>719</v>
      </c>
      <c r="F83" s="3" t="n">
        <v>684.83</v>
      </c>
      <c r="G83" s="3" t="n">
        <v>715.83</v>
      </c>
      <c r="H83" s="3" t="n">
        <v>1109.38</v>
      </c>
      <c r="I83" s="3" t="n">
        <v>1017.83</v>
      </c>
      <c r="J83" s="3" t="n">
        <v>737.83</v>
      </c>
      <c r="K83" s="3" t="n">
        <v>1313.83</v>
      </c>
      <c r="L83" s="3" t="n">
        <v>1247</v>
      </c>
      <c r="M83" s="3" t="n">
        <v>1603</v>
      </c>
      <c r="N83" s="3" t="n">
        <v>-9215.540000000001</v>
      </c>
      <c r="O83" s="3">
        <f>SUM(C83:N83)</f>
        <v/>
      </c>
      <c r="P83" t="inlineStr"/>
    </row>
    <row r="84">
      <c r="A84" t="inlineStr">
        <is>
          <t>4300-0907</t>
        </is>
      </c>
      <c r="B84" s="7" t="inlineStr">
        <is>
          <t>Key/Lock Income</t>
        </is>
      </c>
      <c r="C84" s="3" t="n">
        <v>0</v>
      </c>
      <c r="D84" s="3" t="n">
        <v>400</v>
      </c>
      <c r="E84" s="3" t="n">
        <v>75</v>
      </c>
      <c r="F84" s="3" t="n">
        <v>160</v>
      </c>
      <c r="G84" s="3" t="n">
        <v>150</v>
      </c>
      <c r="H84" s="3" t="n">
        <v>230</v>
      </c>
      <c r="I84" s="3" t="n">
        <v>250</v>
      </c>
      <c r="J84" s="3" t="n">
        <v>200</v>
      </c>
      <c r="K84" s="3" t="n">
        <v>370</v>
      </c>
      <c r="L84" s="3" t="n">
        <v>0</v>
      </c>
      <c r="M84" s="3" t="n">
        <v>0</v>
      </c>
      <c r="N84" s="3" t="n">
        <v>0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SUM(C83:C84)</f>
        <v/>
      </c>
      <c r="D85" s="9">
        <f>SUM(D83:D84)</f>
        <v/>
      </c>
      <c r="E85" s="9">
        <f>SUM(E83:E84)</f>
        <v/>
      </c>
      <c r="F85" s="9">
        <f>SUM(F83:F84)</f>
        <v/>
      </c>
      <c r="G85" s="9">
        <f>SUM(G83:G84)</f>
        <v/>
      </c>
      <c r="H85" s="9">
        <f>SUM(H83:H84)</f>
        <v/>
      </c>
      <c r="I85" s="9">
        <f>SUM(I83:I84)</f>
        <v/>
      </c>
      <c r="J85" s="9">
        <f>SUM(J83:J84)</f>
        <v/>
      </c>
      <c r="K85" s="9">
        <f>SUM(K83:K84)</f>
        <v/>
      </c>
      <c r="L85" s="9">
        <f>SUM(L83:L84)</f>
        <v/>
      </c>
      <c r="M85" s="9">
        <f>SUM(M83:M84)</f>
        <v/>
      </c>
      <c r="N85" s="9">
        <f>SUM(N83:N84)</f>
        <v/>
      </c>
      <c r="O85" s="9">
        <f>SUM(C85:N85)</f>
        <v/>
      </c>
    </row>
    <row r="87">
      <c r="B87" s="5" t="inlineStr">
        <is>
          <t>Total Other Income</t>
        </is>
      </c>
      <c r="C87" s="10">
        <f>C48+C57+C66+C76+C80+C85</f>
        <v/>
      </c>
      <c r="D87" s="10">
        <f>D48+D57+D66+D76+D80+D85</f>
        <v/>
      </c>
      <c r="E87" s="10">
        <f>E48+E57+E66+E76+E80+E85</f>
        <v/>
      </c>
      <c r="F87" s="10">
        <f>F48+F57+F66+F76+F80+F85</f>
        <v/>
      </c>
      <c r="G87" s="10">
        <f>G48+G57+G66+G76+G80+G85</f>
        <v/>
      </c>
      <c r="H87" s="10">
        <f>H48+H57+H66+H76+H80+H85</f>
        <v/>
      </c>
      <c r="I87" s="10">
        <f>I48+I57+I66+I76+I80+I85</f>
        <v/>
      </c>
      <c r="J87" s="10">
        <f>J48+J57+J66+J76+J80+J85</f>
        <v/>
      </c>
      <c r="K87" s="10">
        <f>K48+K57+K66+K76+K80+K85</f>
        <v/>
      </c>
      <c r="L87" s="10">
        <f>L48+L57+L66+L76+L80+L85</f>
        <v/>
      </c>
      <c r="M87" s="10">
        <f>M48+M57+M66+M76+M80+M85</f>
        <v/>
      </c>
      <c r="N87" s="10">
        <f>N48+N57+N66+N76+N80+N85</f>
        <v/>
      </c>
      <c r="O87" s="10">
        <f>SUM(C87:N87)</f>
        <v/>
      </c>
    </row>
    <row r="89">
      <c r="B89" s="5" t="inlineStr">
        <is>
          <t>PAYROLL</t>
        </is>
      </c>
    </row>
    <row r="90">
      <c r="B90" s="6" t="inlineStr">
        <is>
          <t>COMPENSATION EXPENSE - MAINTENANCE</t>
        </is>
      </c>
    </row>
    <row r="91">
      <c r="A91" t="inlineStr">
        <is>
          <t>5010-1000</t>
        </is>
      </c>
      <c r="B91" s="7" t="inlineStr">
        <is>
          <t>Salaries &amp; Wages - Maint</t>
        </is>
      </c>
      <c r="C91" s="3" t="n">
        <v>5007.6</v>
      </c>
      <c r="D91" s="3" t="n">
        <v>8067.74</v>
      </c>
      <c r="E91" s="3" t="n">
        <v>11136.77</v>
      </c>
      <c r="F91" s="3" t="n">
        <v>6577.74</v>
      </c>
      <c r="G91" s="3" t="n">
        <v>6586.61</v>
      </c>
      <c r="H91" s="3" t="n">
        <v>6497.87</v>
      </c>
      <c r="I91" s="3" t="n">
        <v>7122.61</v>
      </c>
      <c r="J91" s="3" t="n">
        <v>9611.120000000001</v>
      </c>
      <c r="K91" s="3" t="n">
        <v>6372.03</v>
      </c>
      <c r="L91" s="3" t="n">
        <v>6663.14</v>
      </c>
      <c r="M91" s="3" t="n">
        <v>6706.05</v>
      </c>
      <c r="N91" s="3" t="n">
        <v>5022.36</v>
      </c>
      <c r="O91" s="3">
        <f>SUM(C91:N91)</f>
        <v/>
      </c>
      <c r="P91" t="inlineStr">
        <is>
          <t>1. Maint Sup - $95k split x5 
Tech - $26/hr
Porter - $19/hr [Jocelyn Wheeler, 11/9/24]
2. we need to figure out what we are doing with Scott - do we want to offer him the same thing as Tito to be over Andrea's sites? If not, I need to rework maint. payroll. [Jocelyn Wheeler, 10/26/24]</t>
        </is>
      </c>
    </row>
    <row r="92">
      <c r="A92" t="inlineStr">
        <is>
          <t>5010-3000</t>
        </is>
      </c>
      <c r="B92" s="7" t="inlineStr">
        <is>
          <t>Bonuses - Maint</t>
        </is>
      </c>
      <c r="C92" s="3" t="n">
        <v>0</v>
      </c>
      <c r="D92" s="3" t="n">
        <v>180</v>
      </c>
      <c r="E92" s="3" t="n">
        <v>0</v>
      </c>
      <c r="F92" s="3" t="n">
        <v>0</v>
      </c>
      <c r="G92" s="3" t="n">
        <v>3500</v>
      </c>
      <c r="H92" s="3" t="n">
        <v>0</v>
      </c>
      <c r="I92" s="3" t="n">
        <v>0</v>
      </c>
      <c r="J92" s="3" t="n">
        <v>1800</v>
      </c>
      <c r="K92" s="3" t="n">
        <v>0</v>
      </c>
      <c r="L92" s="3" t="n">
        <v>0</v>
      </c>
      <c r="M92" s="3" t="n">
        <v>2028</v>
      </c>
      <c r="N92" s="3" t="n">
        <v>0</v>
      </c>
      <c r="O92" s="3">
        <f>SUM(C92:N92)</f>
        <v/>
      </c>
      <c r="P92" t="inlineStr">
        <is>
          <t>Maint Sup - 20%
Everyone else - 15%
65% assumption [Jocelyn Wheeler, 11/10/24]</t>
        </is>
      </c>
    </row>
    <row r="93">
      <c r="A93" t="inlineStr">
        <is>
          <t>5010-4000</t>
        </is>
      </c>
      <c r="B93" s="7" t="inlineStr">
        <is>
          <t>Commissions - Maint</t>
        </is>
      </c>
      <c r="C93" s="3" t="n">
        <v>0</v>
      </c>
      <c r="D93" s="3" t="n">
        <v>290.74</v>
      </c>
      <c r="E93" s="3" t="n">
        <v>242.97</v>
      </c>
      <c r="F93" s="3" t="n">
        <v>206.55</v>
      </c>
      <c r="G93" s="3" t="n">
        <v>372.05</v>
      </c>
      <c r="H93" s="3" t="n">
        <v>316.43</v>
      </c>
      <c r="I93" s="3" t="n">
        <v>235.62</v>
      </c>
      <c r="J93" s="3" t="n">
        <v>1022.79</v>
      </c>
      <c r="K93" s="3" t="n">
        <v>997.08</v>
      </c>
      <c r="L93" s="3" t="n">
        <v>1383.38</v>
      </c>
      <c r="M93" s="3" t="n">
        <v>819.3</v>
      </c>
      <c r="N93" s="3" t="n">
        <v>1331.88</v>
      </c>
      <c r="O93" s="3">
        <f>SUM(C93:N93)</f>
        <v/>
      </c>
      <c r="P93" t="inlineStr">
        <is>
          <t>0.7% renewal [Jocelyn Wheeler, 10/26/24]</t>
        </is>
      </c>
    </row>
    <row r="94">
      <c r="A94" t="inlineStr">
        <is>
          <t>5010-5000</t>
        </is>
      </c>
      <c r="B94" s="7" t="inlineStr">
        <is>
          <t>Overtime - Maint</t>
        </is>
      </c>
      <c r="C94" s="3" t="n">
        <v>2509.1</v>
      </c>
      <c r="D94" s="3" t="n">
        <v>2692.2</v>
      </c>
      <c r="E94" s="3" t="n">
        <v>1282.34</v>
      </c>
      <c r="F94" s="3" t="n">
        <v>0</v>
      </c>
      <c r="G94" s="3" t="n">
        <v>1614.68</v>
      </c>
      <c r="H94" s="3" t="n">
        <v>605.8099999999999</v>
      </c>
      <c r="I94" s="3" t="n">
        <v>999.09</v>
      </c>
      <c r="J94" s="3" t="n">
        <v>2244.06</v>
      </c>
      <c r="K94" s="3" t="n">
        <v>3098.24</v>
      </c>
      <c r="L94" s="3" t="n">
        <v>1006.55</v>
      </c>
      <c r="M94" s="3" t="n">
        <v>1290.71</v>
      </c>
      <c r="N94" s="3" t="n">
        <v>679.0599999999999</v>
      </c>
      <c r="O94" s="3">
        <f>SUM(C94:N94)</f>
        <v/>
      </c>
      <c r="P94" t="inlineStr">
        <is>
          <t>8 hours of OT monthly [Andrea Harrel, 10/18/24]</t>
        </is>
      </c>
    </row>
    <row r="95">
      <c r="B95" s="8" t="inlineStr">
        <is>
          <t>Subtotal</t>
        </is>
      </c>
      <c r="C95" s="9">
        <f>SUM(C91:C94)</f>
        <v/>
      </c>
      <c r="D95" s="9">
        <f>SUM(D91:D94)</f>
        <v/>
      </c>
      <c r="E95" s="9">
        <f>SUM(E91:E94)</f>
        <v/>
      </c>
      <c r="F95" s="9">
        <f>SUM(F91:F94)</f>
        <v/>
      </c>
      <c r="G95" s="9">
        <f>SUM(G91:G94)</f>
        <v/>
      </c>
      <c r="H95" s="9">
        <f>SUM(H91:H94)</f>
        <v/>
      </c>
      <c r="I95" s="9">
        <f>SUM(I91:I94)</f>
        <v/>
      </c>
      <c r="J95" s="9">
        <f>SUM(J91:J94)</f>
        <v/>
      </c>
      <c r="K95" s="9">
        <f>SUM(K91:K94)</f>
        <v/>
      </c>
      <c r="L95" s="9">
        <f>SUM(L91:L94)</f>
        <v/>
      </c>
      <c r="M95" s="9">
        <f>SUM(M91:M94)</f>
        <v/>
      </c>
      <c r="N95" s="9">
        <f>SUM(N91:N94)</f>
        <v/>
      </c>
      <c r="O95" s="9">
        <f>SUM(C95:N95)</f>
        <v/>
      </c>
    </row>
    <row r="97">
      <c r="B97" s="6" t="inlineStr">
        <is>
          <t>COMPENSATION EXPENSE - LEASING</t>
        </is>
      </c>
    </row>
    <row r="98">
      <c r="A98" t="inlineStr">
        <is>
          <t>5015-1000</t>
        </is>
      </c>
      <c r="B98" s="7" t="inlineStr">
        <is>
          <t>Salaries &amp; Wages - Leasing</t>
        </is>
      </c>
      <c r="C98" s="3" t="n">
        <v>10222.79</v>
      </c>
      <c r="D98" s="3" t="n">
        <v>7730.15</v>
      </c>
      <c r="E98" s="3" t="n">
        <v>12108.42</v>
      </c>
      <c r="F98" s="3" t="n">
        <v>8613.75</v>
      </c>
      <c r="G98" s="3" t="n">
        <v>8076.92</v>
      </c>
      <c r="H98" s="3" t="n">
        <v>8076.92</v>
      </c>
      <c r="I98" s="3" t="n">
        <v>9095.51</v>
      </c>
      <c r="J98" s="3" t="n">
        <v>14082.17</v>
      </c>
      <c r="K98" s="3" t="n">
        <v>10503.69</v>
      </c>
      <c r="L98" s="3" t="n">
        <v>5959.08</v>
      </c>
      <c r="M98" s="3" t="n">
        <v>7539.35</v>
      </c>
      <c r="N98" s="3" t="n">
        <v>10293.48</v>
      </c>
      <c r="O98" s="3">
        <f>SUM(C98:N98)</f>
        <v/>
      </c>
      <c r="P98" t="inlineStr">
        <is>
          <t>PM- $75k year, RSM- $22 an hr [Andrea Harrel, 10/18/24]</t>
        </is>
      </c>
    </row>
    <row r="99">
      <c r="A99" t="inlineStr">
        <is>
          <t>5015-3000</t>
        </is>
      </c>
      <c r="B99" s="7" t="inlineStr">
        <is>
          <t>Bonuses - Leasing</t>
        </is>
      </c>
      <c r="C99" s="3" t="n">
        <v>0</v>
      </c>
      <c r="D99" s="3" t="n">
        <v>3832.1</v>
      </c>
      <c r="E99" s="3" t="n">
        <v>49.42</v>
      </c>
      <c r="F99" s="3" t="n">
        <v>0</v>
      </c>
      <c r="G99" s="3" t="n">
        <v>4179.62</v>
      </c>
      <c r="H99" s="3" t="n">
        <v>0</v>
      </c>
      <c r="I99" s="3" t="n">
        <v>0</v>
      </c>
      <c r="J99" s="3" t="n">
        <v>250</v>
      </c>
      <c r="K99" s="3" t="n">
        <v>0</v>
      </c>
      <c r="L99" s="3" t="n">
        <v>1100</v>
      </c>
      <c r="M99" s="3" t="n">
        <v>0</v>
      </c>
      <c r="N99" s="3" t="n">
        <v>0</v>
      </c>
      <c r="O99" s="3">
        <f>SUM(C99:N99)</f>
        <v/>
      </c>
      <c r="P99" t="inlineStr">
        <is>
          <t>MGR - 20%
Everyone else - 15%
65% assumption [Jocelyn Wheeler, 11/10/24]</t>
        </is>
      </c>
    </row>
    <row r="100">
      <c r="A100" t="inlineStr">
        <is>
          <t>5015-4000</t>
        </is>
      </c>
      <c r="B100" s="7" t="inlineStr">
        <is>
          <t>Commissions - Leasing</t>
        </is>
      </c>
      <c r="C100" s="3" t="n">
        <v>1216.07</v>
      </c>
      <c r="D100" s="3" t="n">
        <v>1723.97</v>
      </c>
      <c r="E100" s="3" t="n">
        <v>464.68</v>
      </c>
      <c r="F100" s="3" t="n">
        <v>1897.1</v>
      </c>
      <c r="G100" s="3" t="n">
        <v>836.22</v>
      </c>
      <c r="H100" s="3" t="n">
        <v>1975.03</v>
      </c>
      <c r="I100" s="3" t="n">
        <v>1349.78</v>
      </c>
      <c r="J100" s="3" t="n">
        <v>321.4</v>
      </c>
      <c r="K100" s="3" t="n">
        <v>773.91</v>
      </c>
      <c r="L100" s="3" t="n">
        <v>3150.2</v>
      </c>
      <c r="M100" s="3" t="n">
        <v>1470.31</v>
      </c>
      <c r="N100" s="3" t="n">
        <v>2278.05</v>
      </c>
      <c r="O100" s="3">
        <f>SUM(C100:N100)</f>
        <v/>
      </c>
      <c r="P100" t="inlineStr">
        <is>
          <t>.07% new lease and renewal [Jocelyn Wheeler, 10/26/24]</t>
        </is>
      </c>
    </row>
    <row r="101">
      <c r="A101" t="inlineStr">
        <is>
          <t>5015-5000</t>
        </is>
      </c>
      <c r="B101" s="7" t="inlineStr">
        <is>
          <t>Overtime - Leasing</t>
        </is>
      </c>
      <c r="C101" s="3" t="n">
        <v>44.49</v>
      </c>
      <c r="D101" s="3" t="n">
        <v>55.99</v>
      </c>
      <c r="E101" s="3" t="n">
        <v>178.82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235.88</v>
      </c>
      <c r="K101" s="3" t="n">
        <v>302.75</v>
      </c>
      <c r="L101" s="3" t="n">
        <v>1452.52</v>
      </c>
      <c r="M101" s="3" t="n">
        <v>630.34</v>
      </c>
      <c r="N101" s="3" t="n">
        <v>133.67</v>
      </c>
      <c r="O101" s="3">
        <f>SUM(C101:N101)</f>
        <v/>
      </c>
      <c r="P101" t="inlineStr">
        <is>
          <t>average 1 hour OT [Jocelyn Wheeler, 10/26/24]</t>
        </is>
      </c>
    </row>
    <row r="102">
      <c r="B102" s="8" t="inlineStr">
        <is>
          <t>Subtotal</t>
        </is>
      </c>
      <c r="C102" s="9">
        <f>SUM(C98:C101)</f>
        <v/>
      </c>
      <c r="D102" s="9">
        <f>SUM(D98:D101)</f>
        <v/>
      </c>
      <c r="E102" s="9">
        <f>SUM(E98:E101)</f>
        <v/>
      </c>
      <c r="F102" s="9">
        <f>SUM(F98:F101)</f>
        <v/>
      </c>
      <c r="G102" s="9">
        <f>SUM(G98:G101)</f>
        <v/>
      </c>
      <c r="H102" s="9">
        <f>SUM(H98:H101)</f>
        <v/>
      </c>
      <c r="I102" s="9">
        <f>SUM(I98:I101)</f>
        <v/>
      </c>
      <c r="J102" s="9">
        <f>SUM(J98:J101)</f>
        <v/>
      </c>
      <c r="K102" s="9">
        <f>SUM(K98:K101)</f>
        <v/>
      </c>
      <c r="L102" s="9">
        <f>SUM(L98:L101)</f>
        <v/>
      </c>
      <c r="M102" s="9">
        <f>SUM(M98:M101)</f>
        <v/>
      </c>
      <c r="N102" s="9">
        <f>SUM(N98:N101)</f>
        <v/>
      </c>
      <c r="O102" s="9">
        <f>SUM(C102:N102)</f>
        <v/>
      </c>
    </row>
    <row r="104">
      <c r="B104" s="6" t="inlineStr">
        <is>
          <t>OTHER PAYROLL RELATED COSTS</t>
        </is>
      </c>
    </row>
    <row r="105">
      <c r="A105" t="inlineStr">
        <is>
          <t>5032-0000</t>
        </is>
      </c>
      <c r="B105" s="7" t="inlineStr">
        <is>
          <t>Teammate Discounts</t>
        </is>
      </c>
      <c r="C105" s="3" t="n">
        <v>2473.5</v>
      </c>
      <c r="D105" s="3" t="n">
        <v>2473.5</v>
      </c>
      <c r="E105" s="3" t="n">
        <v>2473.5</v>
      </c>
      <c r="F105" s="3" t="n">
        <v>2473.5</v>
      </c>
      <c r="G105" s="3" t="n">
        <v>2473.5</v>
      </c>
      <c r="H105" s="3" t="n">
        <v>2473.5</v>
      </c>
      <c r="I105" s="3" t="n">
        <v>2473.5</v>
      </c>
      <c r="J105" s="3" t="n">
        <v>2703.5</v>
      </c>
      <c r="K105" s="3" t="n">
        <v>2956</v>
      </c>
      <c r="L105" s="3" t="n">
        <v>3081</v>
      </c>
      <c r="M105" s="3" t="n">
        <v>3741</v>
      </c>
      <c r="N105" s="3" t="n">
        <v>3500</v>
      </c>
      <c r="O105" s="3">
        <f>SUM(C105:N105)</f>
        <v/>
      </c>
      <c r="P105" t="inlineStr">
        <is>
          <t>Scott - $1,674
Brittany - $420
Jarron - $987
Chelsey - $660 [Jocelyn Wheeler, 10/27/24]</t>
        </is>
      </c>
    </row>
    <row r="106">
      <c r="A106" t="inlineStr">
        <is>
          <t>5035-0000</t>
        </is>
      </c>
      <c r="B106" s="7" t="inlineStr">
        <is>
          <t>Temporary Help</t>
        </is>
      </c>
      <c r="C106" s="3" t="n">
        <v>7354</v>
      </c>
      <c r="D106" s="3" t="n">
        <v>5128.85</v>
      </c>
      <c r="E106" s="3" t="n">
        <v>1329.2</v>
      </c>
      <c r="F106" s="3" t="n">
        <v>4950.99</v>
      </c>
      <c r="G106" s="3" t="n">
        <v>3354</v>
      </c>
      <c r="H106" s="3" t="n">
        <v>3354</v>
      </c>
      <c r="I106" s="3" t="n">
        <v>3354</v>
      </c>
      <c r="J106" s="3" t="n">
        <v>6154</v>
      </c>
      <c r="K106" s="3" t="n">
        <v>8021.39</v>
      </c>
      <c r="L106" s="3" t="n">
        <v>8412.74</v>
      </c>
      <c r="M106" s="3" t="n">
        <v>6487.94</v>
      </c>
      <c r="N106" s="3" t="n">
        <v>13194.21</v>
      </c>
      <c r="O106" s="3">
        <f>SUM(C106:N106)</f>
        <v/>
      </c>
      <c r="P106" t="inlineStr">
        <is>
          <t>hiring - adding to our payroll [Jocelyn Wheeler, 10/26/24]</t>
        </is>
      </c>
    </row>
    <row r="107">
      <c r="A107" t="inlineStr">
        <is>
          <t>5037-0000</t>
        </is>
      </c>
      <c r="B107" s="7" t="inlineStr">
        <is>
          <t>Payroll Processing Fees (Payroll Burden)</t>
        </is>
      </c>
      <c r="C107" s="3" t="n">
        <v>6080.01</v>
      </c>
      <c r="D107" s="3" t="n">
        <v>7863.3</v>
      </c>
      <c r="E107" s="3" t="n">
        <v>8148.27</v>
      </c>
      <c r="F107" s="3" t="n">
        <v>5508.83</v>
      </c>
      <c r="G107" s="3" t="n">
        <v>8053.13</v>
      </c>
      <c r="H107" s="3" t="n">
        <v>5591.04</v>
      </c>
      <c r="I107" s="3" t="n">
        <v>6016.82</v>
      </c>
      <c r="J107" s="3" t="n">
        <v>9461.549999999999</v>
      </c>
      <c r="K107" s="3" t="n">
        <v>6988.06</v>
      </c>
      <c r="L107" s="3" t="n">
        <v>6628.77</v>
      </c>
      <c r="M107" s="3" t="n">
        <v>6551.06</v>
      </c>
      <c r="N107" s="3" t="n">
        <v>6537.86</v>
      </c>
      <c r="O107" s="3">
        <f>SUM(C107:N107)</f>
        <v/>
      </c>
      <c r="P107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8">
      <c r="A108" t="inlineStr">
        <is>
          <t>5040-0000</t>
        </is>
      </c>
      <c r="B108" s="7" t="inlineStr">
        <is>
          <t>Payroll Allocation (Centralized Support)</t>
        </is>
      </c>
      <c r="C108" s="3" t="n">
        <v>1021.5</v>
      </c>
      <c r="D108" s="3" t="n">
        <v>1021.5</v>
      </c>
      <c r="E108" s="3" t="n">
        <v>1021.5</v>
      </c>
      <c r="F108" s="3" t="n">
        <v>1021.5</v>
      </c>
      <c r="G108" s="3" t="n">
        <v>1021.5</v>
      </c>
      <c r="H108" s="3" t="n">
        <v>1021.5</v>
      </c>
      <c r="I108" s="3" t="n">
        <v>1021.5</v>
      </c>
      <c r="J108" s="3" t="n">
        <v>1021.5</v>
      </c>
      <c r="K108" s="3" t="n">
        <v>1021.5</v>
      </c>
      <c r="L108" s="3" t="n">
        <v>1021.5</v>
      </c>
      <c r="M108" s="3" t="n">
        <v>1021.5</v>
      </c>
      <c r="N108" s="3" t="n">
        <v>1021.5</v>
      </c>
      <c r="O108" s="3">
        <f>SUM(C108:N108)</f>
        <v/>
      </c>
      <c r="P108" t="inlineStr">
        <is>
          <t>$4.50 per door for Centralized Staff - Renewals, Application Processing, Lead Funnel, and Compliance [Jocelyn Wheeler, 10/26/24]</t>
        </is>
      </c>
    </row>
    <row r="109">
      <c r="A109" t="inlineStr">
        <is>
          <t>5050-0000</t>
        </is>
      </c>
      <c r="B109" s="7" t="inlineStr">
        <is>
          <t>Cell Phone Allowance</t>
        </is>
      </c>
      <c r="C109" s="3" t="n">
        <v>75</v>
      </c>
      <c r="D109" s="3" t="n">
        <v>50</v>
      </c>
      <c r="E109" s="3" t="n">
        <v>50</v>
      </c>
      <c r="F109" s="3" t="n">
        <v>50</v>
      </c>
      <c r="G109" s="3" t="n">
        <v>50</v>
      </c>
      <c r="H109" s="3" t="n">
        <v>50</v>
      </c>
      <c r="I109" s="3" t="n">
        <v>50</v>
      </c>
      <c r="J109" s="3" t="n">
        <v>50</v>
      </c>
      <c r="K109" s="3" t="n">
        <v>12.5</v>
      </c>
      <c r="L109" s="3" t="n">
        <v>0</v>
      </c>
      <c r="M109" s="3" t="n">
        <v>25</v>
      </c>
      <c r="N109" s="3" t="n">
        <v>60</v>
      </c>
      <c r="O109" s="3">
        <f>SUM(C109:N109)</f>
        <v/>
      </c>
      <c r="P109" t="inlineStr">
        <is>
          <t>MGR - $50
Tech - $25
Maint Sup -$50 split x5 [Jocelyn Wheeler, 10/26/24]</t>
        </is>
      </c>
    </row>
    <row r="110">
      <c r="B110" s="8" t="inlineStr">
        <is>
          <t>Subtotal</t>
        </is>
      </c>
      <c r="C110" s="9">
        <f>SUM(C105:C109)</f>
        <v/>
      </c>
      <c r="D110" s="9">
        <f>SUM(D105:D109)</f>
        <v/>
      </c>
      <c r="E110" s="9">
        <f>SUM(E105:E109)</f>
        <v/>
      </c>
      <c r="F110" s="9">
        <f>SUM(F105:F109)</f>
        <v/>
      </c>
      <c r="G110" s="9">
        <f>SUM(G105:G109)</f>
        <v/>
      </c>
      <c r="H110" s="9">
        <f>SUM(H105:H109)</f>
        <v/>
      </c>
      <c r="I110" s="9">
        <f>SUM(I105:I109)</f>
        <v/>
      </c>
      <c r="J110" s="9">
        <f>SUM(J105:J109)</f>
        <v/>
      </c>
      <c r="K110" s="9">
        <f>SUM(K105:K109)</f>
        <v/>
      </c>
      <c r="L110" s="9">
        <f>SUM(L105:L109)</f>
        <v/>
      </c>
      <c r="M110" s="9">
        <f>SUM(M105:M109)</f>
        <v/>
      </c>
      <c r="N110" s="9">
        <f>SUM(N105:N109)</f>
        <v/>
      </c>
      <c r="O110" s="9">
        <f>SUM(C110:N110)</f>
        <v/>
      </c>
    </row>
    <row r="112">
      <c r="B112" s="5" t="inlineStr">
        <is>
          <t>Total Payroll</t>
        </is>
      </c>
      <c r="C112" s="10">
        <f>C95+C102+C110</f>
        <v/>
      </c>
      <c r="D112" s="10">
        <f>D95+D102+D110</f>
        <v/>
      </c>
      <c r="E112" s="10">
        <f>E95+E102+E110</f>
        <v/>
      </c>
      <c r="F112" s="10">
        <f>F95+F102+F110</f>
        <v/>
      </c>
      <c r="G112" s="10">
        <f>G95+G102+G110</f>
        <v/>
      </c>
      <c r="H112" s="10">
        <f>H95+H102+H110</f>
        <v/>
      </c>
      <c r="I112" s="10">
        <f>I95+I102+I110</f>
        <v/>
      </c>
      <c r="J112" s="10">
        <f>J95+J102+J110</f>
        <v/>
      </c>
      <c r="K112" s="10">
        <f>K95+K102+K110</f>
        <v/>
      </c>
      <c r="L112" s="10">
        <f>L95+L102+L110</f>
        <v/>
      </c>
      <c r="M112" s="10">
        <f>M95+M102+M110</f>
        <v/>
      </c>
      <c r="N112" s="10">
        <f>N95+N102+N110</f>
        <v/>
      </c>
      <c r="O112" s="10">
        <f>SUM(C112:N112)</f>
        <v/>
      </c>
    </row>
    <row r="114">
      <c r="B114" s="5" t="inlineStr">
        <is>
          <t>MAINTENANCE &amp; CONTRACTS</t>
        </is>
      </c>
    </row>
    <row r="115">
      <c r="B115" s="6" t="inlineStr">
        <is>
          <t>OTHER BUILDING REPAIRS &amp; MAINTEANCE</t>
        </is>
      </c>
    </row>
    <row r="116">
      <c r="A116" t="inlineStr">
        <is>
          <t>5151-0000</t>
        </is>
      </c>
      <c r="B116" s="7" t="inlineStr">
        <is>
          <t>Appliance Repairs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5152-0000</t>
        </is>
      </c>
      <c r="B117" s="7" t="inlineStr">
        <is>
          <t>Garbage Disposals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5155-0000</t>
        </is>
      </c>
      <c r="B118" s="7" t="inlineStr">
        <is>
          <t>Door/Lock/Key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>
        <is>
          <t>HandyTrac - $60/mo.
Removed $1000 Doors in Motion invoices [Jocelyn Wheeler, 10/26/24]</t>
        </is>
      </c>
    </row>
    <row r="119">
      <c r="A119" t="inlineStr">
        <is>
          <t>5157-1000</t>
        </is>
      </c>
      <c r="B119" s="7" t="inlineStr">
        <is>
          <t>Elevator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5160-0000</t>
        </is>
      </c>
      <c r="B120" s="7" t="inlineStr">
        <is>
          <t>Fire/Safety Equipment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5161-0000</t>
        </is>
      </c>
      <c r="B121" s="7" t="inlineStr">
        <is>
          <t>Carpet/Tile/Vinyl Repairs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355.06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5163-0000</t>
        </is>
      </c>
      <c r="B122" s="7" t="inlineStr">
        <is>
          <t>Interior Supplies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>
        <is>
          <t>remove faucet replacement and bumped up to plumbing [Jocelyn Wheeler, 10/26/24]</t>
        </is>
      </c>
    </row>
    <row r="123">
      <c r="A123" t="inlineStr">
        <is>
          <t>5164-0000</t>
        </is>
      </c>
      <c r="B123" s="7" t="inlineStr">
        <is>
          <t>Cabinet &amp; Closet Repairs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SUM(C116:C128)</f>
        <v/>
      </c>
      <c r="D129" s="9">
        <f>SUM(D116:D128)</f>
        <v/>
      </c>
      <c r="E129" s="9">
        <f>SUM(E116:E128)</f>
        <v/>
      </c>
      <c r="F129" s="9">
        <f>SUM(F116:F128)</f>
        <v/>
      </c>
      <c r="G129" s="9">
        <f>SUM(G116:G128)</f>
        <v/>
      </c>
      <c r="H129" s="9">
        <f>SUM(H116:H128)</f>
        <v/>
      </c>
      <c r="I129" s="9">
        <f>SUM(I116:I128)</f>
        <v/>
      </c>
      <c r="J129" s="9">
        <f>SUM(J116:J128)</f>
        <v/>
      </c>
      <c r="K129" s="9">
        <f>SUM(K116:K128)</f>
        <v/>
      </c>
      <c r="L129" s="9">
        <f>SUM(L116:L128)</f>
        <v/>
      </c>
      <c r="M129" s="9">
        <f>SUM(M116:M128)</f>
        <v/>
      </c>
      <c r="N129" s="9">
        <f>SUM(N116:N128)</f>
        <v/>
      </c>
      <c r="O129" s="9">
        <f>SUM(C129:N129)</f>
        <v/>
      </c>
    </row>
    <row r="131">
      <c r="B131" s="6" t="inlineStr">
        <is>
          <t>POOL SERVICES</t>
        </is>
      </c>
    </row>
    <row r="132">
      <c r="A132" t="inlineStr">
        <is>
          <t>5236-0000</t>
        </is>
      </c>
      <c r="B132" s="7" t="inlineStr">
        <is>
          <t>Pool Supplies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A133" t="inlineStr">
        <is>
          <t>5237-0000</t>
        </is>
      </c>
      <c r="B133" s="7" t="inlineStr">
        <is>
          <t>Pool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B134" s="8" t="inlineStr">
        <is>
          <t>Subtotal</t>
        </is>
      </c>
      <c r="C134" s="9">
        <f>SUM(C132:C133)</f>
        <v/>
      </c>
      <c r="D134" s="9">
        <f>SUM(D132:D133)</f>
        <v/>
      </c>
      <c r="E134" s="9">
        <f>SUM(E132:E133)</f>
        <v/>
      </c>
      <c r="F134" s="9">
        <f>SUM(F132:F133)</f>
        <v/>
      </c>
      <c r="G134" s="9">
        <f>SUM(G132:G133)</f>
        <v/>
      </c>
      <c r="H134" s="9">
        <f>SUM(H132:H133)</f>
        <v/>
      </c>
      <c r="I134" s="9">
        <f>SUM(I132:I133)</f>
        <v/>
      </c>
      <c r="J134" s="9">
        <f>SUM(J132:J133)</f>
        <v/>
      </c>
      <c r="K134" s="9">
        <f>SUM(K132:K133)</f>
        <v/>
      </c>
      <c r="L134" s="9">
        <f>SUM(L132:L133)</f>
        <v/>
      </c>
      <c r="M134" s="9">
        <f>SUM(M132:M133)</f>
        <v/>
      </c>
      <c r="N134" s="9">
        <f>SUM(N132:N133)</f>
        <v/>
      </c>
      <c r="O134" s="9">
        <f>SUM(C134:N134)</f>
        <v/>
      </c>
    </row>
    <row r="136">
      <c r="B136" s="6" t="inlineStr">
        <is>
          <t>OTHER COMMON AREA MAINTENANCE</t>
        </is>
      </c>
    </row>
    <row r="137">
      <c r="A137" t="inlineStr">
        <is>
          <t>5258-1400</t>
        </is>
      </c>
      <c r="B137" s="7" t="inlineStr">
        <is>
          <t>Common Area Cleaning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office cleaning $950/mo + supplies [Jocelyn Wheeler, 11/9/24]</t>
        </is>
      </c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5301-0000</t>
        </is>
      </c>
      <c r="B141" s="7" t="inlineStr">
        <is>
          <t>Elevator Contract</t>
        </is>
      </c>
      <c r="C141" s="3" t="n">
        <v>-1794.64</v>
      </c>
      <c r="D141" s="3" t="n">
        <v>3198.28</v>
      </c>
      <c r="E141" s="3" t="n">
        <v>2203.53</v>
      </c>
      <c r="F141" s="3" t="n">
        <v>2203.53</v>
      </c>
      <c r="G141" s="3" t="n">
        <v>2203.53</v>
      </c>
      <c r="H141" s="3" t="n">
        <v>2150.31</v>
      </c>
      <c r="I141" s="3" t="n">
        <v>2256.75</v>
      </c>
      <c r="J141" s="3" t="n">
        <v>2203.53</v>
      </c>
      <c r="K141" s="3" t="n">
        <v>819.97</v>
      </c>
      <c r="L141" s="3" t="n">
        <v>5381.16</v>
      </c>
      <c r="M141" s="3" t="n">
        <v>2229.15</v>
      </c>
      <c r="N141" s="3" t="n">
        <v>2229.15</v>
      </c>
      <c r="O141" s="3">
        <f>SUM(C141:N141)</f>
        <v/>
      </c>
      <c r="P141" t="inlineStr">
        <is>
          <t>$1,743 - Oct for annual inspection [Jocelyn Wheeler, 11/10/24]</t>
        </is>
      </c>
    </row>
    <row r="142">
      <c r="A142" t="inlineStr">
        <is>
          <t>5305-0000</t>
        </is>
      </c>
      <c r="B142" s="7" t="inlineStr">
        <is>
          <t>Landscape Services</t>
        </is>
      </c>
      <c r="C142" s="3" t="n">
        <v>920.13</v>
      </c>
      <c r="D142" s="3" t="n">
        <v>920.13</v>
      </c>
      <c r="E142" s="3" t="n">
        <v>920.13</v>
      </c>
      <c r="F142" s="3" t="n">
        <v>1223.23</v>
      </c>
      <c r="G142" s="3" t="n">
        <v>920.13</v>
      </c>
      <c r="H142" s="3" t="n">
        <v>920.13</v>
      </c>
      <c r="I142" s="3" t="n">
        <v>971.5</v>
      </c>
      <c r="J142" s="3" t="n">
        <v>971.5</v>
      </c>
      <c r="K142" s="3" t="n">
        <v>971.5</v>
      </c>
      <c r="L142" s="3" t="n">
        <v>971.5</v>
      </c>
      <c r="M142" s="3" t="n">
        <v>971.5</v>
      </c>
      <c r="N142" s="3" t="n">
        <v>971.5</v>
      </c>
      <c r="O142" s="3">
        <f>SUM(C142:N142)</f>
        <v/>
      </c>
      <c r="P142" t="inlineStr">
        <is>
          <t>renewal in July [Jocelyn Wheeler, 10/26/24]</t>
        </is>
      </c>
    </row>
    <row r="143">
      <c r="A143" t="inlineStr">
        <is>
          <t>5310-0000</t>
        </is>
      </c>
      <c r="B143" s="7" t="inlineStr">
        <is>
          <t>Pest Control Contract</t>
        </is>
      </c>
      <c r="C143" s="3" t="n">
        <v>362.15</v>
      </c>
      <c r="D143" s="3" t="n">
        <v>362.15</v>
      </c>
      <c r="E143" s="3" t="n">
        <v>362.15</v>
      </c>
      <c r="F143" s="3" t="n">
        <v>362.15</v>
      </c>
      <c r="G143" s="3" t="n">
        <v>362.15</v>
      </c>
      <c r="H143" s="3" t="n">
        <v>362.15</v>
      </c>
      <c r="I143" s="3" t="n">
        <v>362.15</v>
      </c>
      <c r="J143" s="3" t="n">
        <v>362.15</v>
      </c>
      <c r="K143" s="3" t="n">
        <v>362.15</v>
      </c>
      <c r="L143" s="3" t="n">
        <v>362.15</v>
      </c>
      <c r="M143" s="3" t="n">
        <v>362.15</v>
      </c>
      <c r="N143" s="3" t="n">
        <v>362.15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1568</v>
      </c>
      <c r="L144" s="3" t="n">
        <v>1416.8</v>
      </c>
      <c r="M144" s="3" t="n">
        <v>1416.8</v>
      </c>
      <c r="N144" s="3" t="n">
        <v>1416.8</v>
      </c>
      <c r="O144" s="3">
        <f>SUM(C144:N144)</f>
        <v/>
      </c>
      <c r="P144" t="inlineStr">
        <is>
          <t>Flat $1,417 discount [Jocelyn Wheeler, 10/26/24]</t>
        </is>
      </c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442.11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0</v>
      </c>
      <c r="K148" s="3" t="n">
        <v>266.64</v>
      </c>
      <c r="L148" s="3" t="n">
        <v>0</v>
      </c>
      <c r="M148" s="3" t="n">
        <v>105.75</v>
      </c>
      <c r="N148" s="3" t="n">
        <v>255.77</v>
      </c>
      <c r="O148" s="3">
        <f>SUM(C148:N148)</f>
        <v/>
      </c>
      <c r="P148" t="inlineStr"/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362.88</v>
      </c>
      <c r="D149" s="3" t="n">
        <v>487.14</v>
      </c>
      <c r="E149" s="3" t="n">
        <v>675.01</v>
      </c>
      <c r="F149" s="3" t="n">
        <v>20.36</v>
      </c>
      <c r="G149" s="3" t="n">
        <v>862.87</v>
      </c>
      <c r="H149" s="3" t="n">
        <v>902.16</v>
      </c>
      <c r="I149" s="3" t="n">
        <v>129.9</v>
      </c>
      <c r="J149" s="3" t="n">
        <v>107.47</v>
      </c>
      <c r="K149" s="3" t="n">
        <v>81.19</v>
      </c>
      <c r="L149" s="3" t="n">
        <v>0</v>
      </c>
      <c r="M149" s="3" t="n">
        <v>454.66</v>
      </c>
      <c r="N149" s="3" t="n">
        <v>1167.96</v>
      </c>
      <c r="O149" s="3">
        <f>SUM(C149:N149)</f>
        <v/>
      </c>
      <c r="P149" t="inlineStr"/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927.38</v>
      </c>
      <c r="D150" s="3" t="n">
        <v>1848.73</v>
      </c>
      <c r="E150" s="3" t="n">
        <v>959.99</v>
      </c>
      <c r="F150" s="3" t="n">
        <v>626.95</v>
      </c>
      <c r="G150" s="3" t="n">
        <v>540</v>
      </c>
      <c r="H150" s="3" t="n">
        <v>1272.32</v>
      </c>
      <c r="I150" s="3" t="n">
        <v>570</v>
      </c>
      <c r="J150" s="3" t="n">
        <v>0</v>
      </c>
      <c r="K150" s="3" t="n">
        <v>2380.82</v>
      </c>
      <c r="L150" s="3" t="n">
        <v>2145</v>
      </c>
      <c r="M150" s="3" t="n">
        <v>2009.67</v>
      </c>
      <c r="N150" s="3" t="n">
        <v>710</v>
      </c>
      <c r="O150" s="3">
        <f>SUM(C150:N150)</f>
        <v/>
      </c>
      <c r="P150" t="inlineStr"/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0</v>
      </c>
      <c r="E151" s="3" t="n">
        <v>0</v>
      </c>
      <c r="F151" s="3" t="n">
        <v>0</v>
      </c>
      <c r="G151" s="3" t="n">
        <v>0</v>
      </c>
      <c r="H151" s="3" t="n">
        <v>120</v>
      </c>
      <c r="I151" s="3" t="n">
        <v>1286</v>
      </c>
      <c r="J151" s="3" t="n">
        <v>770</v>
      </c>
      <c r="K151" s="3" t="n">
        <v>-375</v>
      </c>
      <c r="L151" s="3" t="n">
        <v>800</v>
      </c>
      <c r="M151" s="3" t="n">
        <v>125</v>
      </c>
      <c r="N151" s="3" t="n">
        <v>1491</v>
      </c>
      <c r="O151" s="3">
        <f>SUM(C151:N151)</f>
        <v/>
      </c>
      <c r="P151" t="inlineStr"/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-1500</v>
      </c>
      <c r="D152" s="3" t="n">
        <v>-1818.25</v>
      </c>
      <c r="E152" s="3" t="n">
        <v>162.98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3090</v>
      </c>
      <c r="D153" s="3" t="n">
        <v>2347.2</v>
      </c>
      <c r="E153" s="3" t="n">
        <v>1003.54</v>
      </c>
      <c r="F153" s="3" t="n">
        <v>3420.61</v>
      </c>
      <c r="G153" s="3" t="n">
        <v>3980.56</v>
      </c>
      <c r="H153" s="3" t="n">
        <v>912.5</v>
      </c>
      <c r="I153" s="3" t="n">
        <v>3529.38</v>
      </c>
      <c r="J153" s="3" t="n">
        <v>1827.5</v>
      </c>
      <c r="K153" s="3" t="n">
        <v>4107.24</v>
      </c>
      <c r="L153" s="3" t="n">
        <v>3951.6</v>
      </c>
      <c r="M153" s="3" t="n">
        <v>4330.6</v>
      </c>
      <c r="N153" s="3" t="n">
        <v>4898.37</v>
      </c>
      <c r="O153" s="3">
        <f>SUM(C153:N153)</f>
        <v/>
      </c>
      <c r="P153" t="inlineStr"/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318.26</v>
      </c>
      <c r="D154" s="3" t="n">
        <v>819.27</v>
      </c>
      <c r="E154" s="3" t="n">
        <v>372.11</v>
      </c>
      <c r="F154" s="3" t="n">
        <v>120.67</v>
      </c>
      <c r="G154" s="3" t="n">
        <v>204.12</v>
      </c>
      <c r="H154" s="3" t="n">
        <v>1433.19</v>
      </c>
      <c r="I154" s="3" t="n">
        <v>-24.16</v>
      </c>
      <c r="J154" s="3" t="n">
        <v>430.78</v>
      </c>
      <c r="K154" s="3" t="n">
        <v>0</v>
      </c>
      <c r="L154" s="3" t="n">
        <v>993.2</v>
      </c>
      <c r="M154" s="3" t="n">
        <v>80.06999999999999</v>
      </c>
      <c r="N154" s="3" t="n">
        <v>736.13</v>
      </c>
      <c r="O154" s="3">
        <f>SUM(C154:N154)</f>
        <v/>
      </c>
      <c r="P154" t="inlineStr"/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0</v>
      </c>
      <c r="D155" s="3" t="n">
        <v>325</v>
      </c>
      <c r="E155" s="3" t="n">
        <v>-325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1471.14</v>
      </c>
      <c r="D156" s="3" t="n">
        <v>-675</v>
      </c>
      <c r="E156" s="3" t="n">
        <v>235</v>
      </c>
      <c r="F156" s="3" t="n">
        <v>0</v>
      </c>
      <c r="G156" s="3" t="n">
        <v>150</v>
      </c>
      <c r="H156" s="3" t="n">
        <v>125</v>
      </c>
      <c r="I156" s="3" t="n">
        <v>125</v>
      </c>
      <c r="J156" s="3" t="n">
        <v>560</v>
      </c>
      <c r="K156" s="3" t="n">
        <v>250</v>
      </c>
      <c r="L156" s="3" t="n">
        <v>2460</v>
      </c>
      <c r="M156" s="3" t="n">
        <v>855</v>
      </c>
      <c r="N156" s="3" t="n">
        <v>0</v>
      </c>
      <c r="O156" s="3">
        <f>SUM(C156:N156)</f>
        <v/>
      </c>
      <c r="P156" t="inlineStr"/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216.5</v>
      </c>
      <c r="E160" s="3" t="n">
        <v>0</v>
      </c>
      <c r="F160" s="3" t="n">
        <v>80</v>
      </c>
      <c r="G160" s="3" t="n">
        <v>0</v>
      </c>
      <c r="H160" s="3" t="n">
        <v>0</v>
      </c>
      <c r="I160" s="3" t="n">
        <v>-80</v>
      </c>
      <c r="J160" s="3" t="n">
        <v>0</v>
      </c>
      <c r="K160" s="3" t="n">
        <v>0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renewal carpet cleans [Jocelyn Wheeler, 10/26/24]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145</v>
      </c>
      <c r="G161" s="3" t="n">
        <v>475</v>
      </c>
      <c r="H161" s="3" t="n">
        <v>810</v>
      </c>
      <c r="I161" s="3" t="n">
        <v>188</v>
      </c>
      <c r="J161" s="3" t="n">
        <v>0</v>
      </c>
      <c r="K161" s="3" t="n">
        <v>798.5</v>
      </c>
      <c r="L161" s="3" t="n">
        <v>700</v>
      </c>
      <c r="M161" s="3" t="n">
        <v>775</v>
      </c>
      <c r="N161" s="3" t="n">
        <v>894</v>
      </c>
      <c r="O161" s="3">
        <f>SUM(C161:N161)</f>
        <v/>
      </c>
      <c r="P161" t="inlineStr"/>
    </row>
    <row r="162">
      <c r="A162" t="inlineStr">
        <is>
          <t>5381-0000</t>
        </is>
      </c>
      <c r="B162" s="7" t="inlineStr">
        <is>
          <t>Unit Occupied: Painting Services</t>
        </is>
      </c>
      <c r="C162" s="3" t="n">
        <v>541.76</v>
      </c>
      <c r="D162" s="3" t="n">
        <v>400.52</v>
      </c>
      <c r="E162" s="3" t="n">
        <v>0</v>
      </c>
      <c r="F162" s="3" t="n">
        <v>0</v>
      </c>
      <c r="G162" s="3" t="n">
        <v>350</v>
      </c>
      <c r="H162" s="3" t="n">
        <v>93</v>
      </c>
      <c r="I162" s="3" t="n">
        <v>250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5388-0000</t>
        </is>
      </c>
      <c r="B163" s="7" t="inlineStr">
        <is>
          <t>Unit Occupied: Resurfacing - Tubs/Showers</t>
        </is>
      </c>
      <c r="C163" s="3" t="n">
        <v>145</v>
      </c>
      <c r="D163" s="3" t="n">
        <v>243.56</v>
      </c>
      <c r="E163" s="3" t="n">
        <v>0</v>
      </c>
      <c r="F163" s="3" t="n">
        <v>0</v>
      </c>
      <c r="G163" s="3" t="n">
        <v>235</v>
      </c>
      <c r="H163" s="3" t="n">
        <v>0</v>
      </c>
      <c r="I163" s="3" t="n">
        <v>0</v>
      </c>
      <c r="J163" s="3" t="n">
        <v>0</v>
      </c>
      <c r="K163" s="3" t="n">
        <v>220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B164" s="8" t="inlineStr">
        <is>
          <t>Subtotal</t>
        </is>
      </c>
      <c r="C164" s="9">
        <f>SUM(C160:C163)</f>
        <v/>
      </c>
      <c r="D164" s="9">
        <f>SUM(D160:D163)</f>
        <v/>
      </c>
      <c r="E164" s="9">
        <f>SUM(E160:E163)</f>
        <v/>
      </c>
      <c r="F164" s="9">
        <f>SUM(F160:F163)</f>
        <v/>
      </c>
      <c r="G164" s="9">
        <f>SUM(G160:G163)</f>
        <v/>
      </c>
      <c r="H164" s="9">
        <f>SUM(H160:H163)</f>
        <v/>
      </c>
      <c r="I164" s="9">
        <f>SUM(I160:I163)</f>
        <v/>
      </c>
      <c r="J164" s="9">
        <f>SUM(J160:J163)</f>
        <v/>
      </c>
      <c r="K164" s="9">
        <f>SUM(K160:K163)</f>
        <v/>
      </c>
      <c r="L164" s="9">
        <f>SUM(L160:L163)</f>
        <v/>
      </c>
      <c r="M164" s="9">
        <f>SUM(M160:M163)</f>
        <v/>
      </c>
      <c r="N164" s="9">
        <f>SUM(N160:N163)</f>
        <v/>
      </c>
      <c r="O164" s="9">
        <f>SUM(C164:N164)</f>
        <v/>
      </c>
    </row>
    <row r="166">
      <c r="B166" s="6" t="inlineStr">
        <is>
          <t>OTHER PROPERTY EXPENSES</t>
        </is>
      </c>
    </row>
    <row r="167">
      <c r="A167" t="inlineStr">
        <is>
          <t>5115-5000</t>
        </is>
      </c>
      <c r="B167" s="7" t="inlineStr">
        <is>
          <t>HVAC Central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5151-1000</t>
        </is>
      </c>
      <c r="B168" s="7" t="inlineStr">
        <is>
          <t>Appliance Replacements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5153-0000</t>
        </is>
      </c>
      <c r="B169" s="7" t="inlineStr">
        <is>
          <t>Asphalt &amp; Concrete Repairs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5156-0000</t>
        </is>
      </c>
      <c r="B170" s="7" t="inlineStr">
        <is>
          <t>Doors - Exterior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5162-0000</t>
        </is>
      </c>
      <c r="B173" s="7" t="inlineStr">
        <is>
          <t>Gates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5186-0000</t>
        </is>
      </c>
      <c r="B174" s="7" t="inlineStr">
        <is>
          <t>Window &amp; Sliding Glass Door Replacement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5194-0000</t>
        </is>
      </c>
      <c r="B175" s="7" t="inlineStr">
        <is>
          <t>Pool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5242-0000</t>
        </is>
      </c>
      <c r="B176" s="7" t="inlineStr">
        <is>
          <t>Computer Hardware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5246-0000</t>
        </is>
      </c>
      <c r="B177" s="7" t="inlineStr">
        <is>
          <t>Fire Protection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5288-0000</t>
        </is>
      </c>
      <c r="B178" s="7" t="inlineStr">
        <is>
          <t>Plumbing - Common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B179" s="8" t="inlineStr">
        <is>
          <t>Subtotal</t>
        </is>
      </c>
      <c r="C179" s="9">
        <f>SUM(C167:C178)</f>
        <v/>
      </c>
      <c r="D179" s="9">
        <f>SUM(D167:D178)</f>
        <v/>
      </c>
      <c r="E179" s="9">
        <f>SUM(E167:E178)</f>
        <v/>
      </c>
      <c r="F179" s="9">
        <f>SUM(F167:F178)</f>
        <v/>
      </c>
      <c r="G179" s="9">
        <f>SUM(G167:G178)</f>
        <v/>
      </c>
      <c r="H179" s="9">
        <f>SUM(H167:H178)</f>
        <v/>
      </c>
      <c r="I179" s="9">
        <f>SUM(I167:I178)</f>
        <v/>
      </c>
      <c r="J179" s="9">
        <f>SUM(J167:J178)</f>
        <v/>
      </c>
      <c r="K179" s="9">
        <f>SUM(K167:K178)</f>
        <v/>
      </c>
      <c r="L179" s="9">
        <f>SUM(L167:L178)</f>
        <v/>
      </c>
      <c r="M179" s="9">
        <f>SUM(M167:M178)</f>
        <v/>
      </c>
      <c r="N179" s="9">
        <f>SUM(N167:N178)</f>
        <v/>
      </c>
      <c r="O179" s="9">
        <f>SUM(C179:N179)</f>
        <v/>
      </c>
    </row>
    <row r="181">
      <c r="B181" s="5" t="inlineStr">
        <is>
          <t>Total Maintenance &amp; Contracts</t>
        </is>
      </c>
      <c r="C181" s="10">
        <f>C129+C134+C138+C145+C157+C164+C179</f>
        <v/>
      </c>
      <c r="D181" s="10">
        <f>D129+D134+D138+D145+D157+D164+D179</f>
        <v/>
      </c>
      <c r="E181" s="10">
        <f>E129+E134+E138+E145+E157+E164+E179</f>
        <v/>
      </c>
      <c r="F181" s="10">
        <f>F129+F134+F138+F145+F157+F164+F179</f>
        <v/>
      </c>
      <c r="G181" s="10">
        <f>G129+G134+G138+G145+G157+G164+G179</f>
        <v/>
      </c>
      <c r="H181" s="10">
        <f>H129+H134+H138+H145+H157+H164+H179</f>
        <v/>
      </c>
      <c r="I181" s="10">
        <f>I129+I134+I138+I145+I157+I164+I179</f>
        <v/>
      </c>
      <c r="J181" s="10">
        <f>J129+J134+J138+J145+J157+J164+J179</f>
        <v/>
      </c>
      <c r="K181" s="10">
        <f>K129+K134+K138+K145+K157+K164+K179</f>
        <v/>
      </c>
      <c r="L181" s="10">
        <f>L129+L134+L138+L145+L157+L164+L179</f>
        <v/>
      </c>
      <c r="M181" s="10">
        <f>M129+M134+M138+M145+M157+M164+M179</f>
        <v/>
      </c>
      <c r="N181" s="10">
        <f>N129+N134+N138+N145+N157+N164+N179</f>
        <v/>
      </c>
      <c r="O181" s="10">
        <f>SUM(C181:N181)</f>
        <v/>
      </c>
    </row>
    <row r="183">
      <c r="B183" s="5" t="inlineStr">
        <is>
          <t>MARKETING</t>
        </is>
      </c>
    </row>
    <row r="184">
      <c r="B184" s="6" t="inlineStr">
        <is>
          <t>ADVERTISING/MARKETING/PROMOTIONS</t>
        </is>
      </c>
    </row>
    <row r="185">
      <c r="A185" t="inlineStr">
        <is>
          <t>5710-1010</t>
        </is>
      </c>
      <c r="B185" s="7" t="inlineStr">
        <is>
          <t>Marketing: Advertising - Ink</t>
        </is>
      </c>
      <c r="C185" s="3" t="n">
        <v>-650</v>
      </c>
      <c r="D185" s="3" t="n">
        <v>0</v>
      </c>
      <c r="E185" s="3" t="n">
        <v>0</v>
      </c>
      <c r="F185" s="3" t="n">
        <v>965</v>
      </c>
      <c r="G185" s="3" t="n">
        <v>0</v>
      </c>
      <c r="H185" s="3" t="n">
        <v>0</v>
      </c>
      <c r="I185" s="3" t="n">
        <v>161.12</v>
      </c>
      <c r="J185" s="3" t="n">
        <v>154.54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>
        <is>
          <t>trifolds, business cards, maint - how'd we do, rep QR - leave a review, referral and renewal door hangers? [Jocelyn Wheeler, 11/9/24]</t>
        </is>
      </c>
    </row>
    <row r="186">
      <c r="A186" t="inlineStr">
        <is>
          <t>5710-1020</t>
        </is>
      </c>
      <c r="B186" s="7" t="inlineStr">
        <is>
          <t>Marketing: Advertising - Fliers</t>
        </is>
      </c>
      <c r="C186" s="3" t="n">
        <v>0</v>
      </c>
      <c r="D186" s="3" t="n">
        <v>0</v>
      </c>
      <c r="E186" s="3" t="n">
        <v>965</v>
      </c>
      <c r="F186" s="3" t="n">
        <v>-965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5710-1040</t>
        </is>
      </c>
      <c r="B187" s="7" t="inlineStr">
        <is>
          <t>Marketing: Tools &amp; Software</t>
        </is>
      </c>
      <c r="C187" s="3" t="n">
        <v>449.7</v>
      </c>
      <c r="D187" s="3" t="n">
        <v>449.7</v>
      </c>
      <c r="E187" s="3" t="n">
        <v>488.7</v>
      </c>
      <c r="F187" s="3" t="n">
        <v>538.7</v>
      </c>
      <c r="G187" s="3" t="n">
        <v>838.7</v>
      </c>
      <c r="H187" s="3" t="n">
        <v>538.7</v>
      </c>
      <c r="I187" s="3" t="n">
        <v>538.7</v>
      </c>
      <c r="J187" s="3" t="n">
        <v>1496.4</v>
      </c>
      <c r="K187" s="3" t="n">
        <v>1546.4</v>
      </c>
      <c r="L187" s="3" t="n">
        <v>522.4</v>
      </c>
      <c r="M187" s="3" t="n">
        <v>522.4</v>
      </c>
      <c r="N187" s="3" t="n">
        <v>822.4</v>
      </c>
      <c r="O187" s="3">
        <f>SUM(C187:N187)</f>
        <v/>
      </c>
      <c r="P187" t="inlineStr">
        <is>
          <t>Website - $200
Funnel - $300
Chat Meter - $50 
Tour24 - $454
●$1.32/unit/month for Funnel CRM [Jocelyn Wheeler, 11/9/24]</t>
        </is>
      </c>
    </row>
    <row r="188">
      <c r="A188" t="inlineStr">
        <is>
          <t>5710-1050</t>
        </is>
      </c>
      <c r="B188" s="7" t="inlineStr">
        <is>
          <t>Digital Strategy &amp; Advertising</t>
        </is>
      </c>
      <c r="C188" s="3" t="n">
        <v>4140</v>
      </c>
      <c r="D188" s="3" t="n">
        <v>4060</v>
      </c>
      <c r="E188" s="3" t="n">
        <v>4100</v>
      </c>
      <c r="F188" s="3" t="n">
        <v>4100</v>
      </c>
      <c r="G188" s="3" t="n">
        <v>4400</v>
      </c>
      <c r="H188" s="3" t="n">
        <v>3006.01</v>
      </c>
      <c r="I188" s="3" t="n">
        <v>4124.4</v>
      </c>
      <c r="J188" s="3" t="n">
        <v>2167</v>
      </c>
      <c r="K188" s="3" t="n">
        <v>3332</v>
      </c>
      <c r="L188" s="3" t="n">
        <v>7571</v>
      </c>
      <c r="M188" s="3" t="n">
        <v>4842.5</v>
      </c>
      <c r="N188" s="3" t="n">
        <v>4271</v>
      </c>
      <c r="O188" s="3">
        <f>SUM(C188:N188)</f>
        <v/>
      </c>
      <c r="P188" t="inlineStr">
        <is>
          <t>Apts.com - $1232 ends June
College Pads - $300 ends April
Apt List - $39
PPC - $2700
Brand - $350
Social $1,000 [Jocelyn Wheeler, 10/26/24]</t>
        </is>
      </c>
    </row>
    <row r="189">
      <c r="A189" t="inlineStr">
        <is>
          <t>5715-0000</t>
        </is>
      </c>
      <c r="B189" s="7" t="inlineStr">
        <is>
          <t>Marketing: Leasing Hospitality</t>
        </is>
      </c>
      <c r="C189" s="3" t="n">
        <v>6447.77</v>
      </c>
      <c r="D189" s="3" t="n">
        <v>931.72</v>
      </c>
      <c r="E189" s="3" t="n">
        <v>-6693.12</v>
      </c>
      <c r="F189" s="3" t="n">
        <v>585.65</v>
      </c>
      <c r="G189" s="3" t="n">
        <v>0</v>
      </c>
      <c r="H189" s="3" t="n">
        <v>206.44</v>
      </c>
      <c r="I189" s="3" t="n">
        <v>0</v>
      </c>
      <c r="J189" s="3" t="n">
        <v>3162.68</v>
      </c>
      <c r="K189" s="3" t="n">
        <v>2494.3</v>
      </c>
      <c r="L189" s="3" t="n">
        <v>1242.77</v>
      </c>
      <c r="M189" s="3" t="n">
        <v>550.47</v>
      </c>
      <c r="N189" s="3" t="n">
        <v>1128.34</v>
      </c>
      <c r="O189" s="3">
        <f>SUM(C189:N189)</f>
        <v/>
      </c>
      <c r="P189" t="inlineStr">
        <is>
          <t>refreshments &amp; outreach
concession were being reclassed here. [Jocelyn Wheeler, 10/26/24]</t>
        </is>
      </c>
    </row>
    <row r="190">
      <c r="A190" t="inlineStr">
        <is>
          <t>5717-0000</t>
        </is>
      </c>
      <c r="B190" s="7" t="inlineStr">
        <is>
          <t>Leasing &amp; Hospitality</t>
        </is>
      </c>
      <c r="C190" s="3" t="n">
        <v>0</v>
      </c>
      <c r="D190" s="3" t="n">
        <v>0</v>
      </c>
      <c r="E190" s="3" t="n">
        <v>117.09</v>
      </c>
      <c r="F190" s="3" t="n">
        <v>-117.09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1355.43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5720-0000</t>
        </is>
      </c>
      <c r="B191" s="7" t="inlineStr">
        <is>
          <t>Marketing: Resident Retention</t>
        </is>
      </c>
      <c r="C191" s="3" t="n">
        <v>1076.88</v>
      </c>
      <c r="D191" s="3" t="n">
        <v>2333.54</v>
      </c>
      <c r="E191" s="3" t="n">
        <v>695.23</v>
      </c>
      <c r="F191" s="3" t="n">
        <v>1852.61</v>
      </c>
      <c r="G191" s="3" t="n">
        <v>1035.26</v>
      </c>
      <c r="H191" s="3" t="n">
        <v>818.9299999999999</v>
      </c>
      <c r="I191" s="3" t="n">
        <v>1732.41</v>
      </c>
      <c r="J191" s="3" t="n">
        <v>537.67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Resident events - $100 monthly - this was under leasing hospitality in 2024 
June - $750 Summer Bash
October - $500 Halloween
November - $500 Thanksgiving
December - $750 Christmas
$500 quarterly resident renewal parties [Jocelyn Wheeler, 10/26/24]</t>
        </is>
      </c>
    </row>
    <row r="192">
      <c r="A192" t="inlineStr">
        <is>
          <t>5730-0000</t>
        </is>
      </c>
      <c r="B192" s="7" t="inlineStr">
        <is>
          <t>Marketing: Referral Fees</t>
        </is>
      </c>
      <c r="C192" s="3" t="n">
        <v>0</v>
      </c>
      <c r="D192" s="3" t="n">
        <v>0</v>
      </c>
      <c r="E192" s="3" t="n">
        <v>750</v>
      </c>
      <c r="F192" s="3" t="n">
        <v>1750</v>
      </c>
      <c r="G192" s="3" t="n">
        <v>750</v>
      </c>
      <c r="H192" s="3" t="n">
        <v>0</v>
      </c>
      <c r="I192" s="3" t="n">
        <v>750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one referral fee per month, encouraging resident retention through a sense of community [Jocelyn Wheeler, 10/26/24]</t>
        </is>
      </c>
    </row>
    <row r="193">
      <c r="A193" t="inlineStr">
        <is>
          <t>5735-0000</t>
        </is>
      </c>
      <c r="B193" s="7" t="inlineStr">
        <is>
          <t>Marketing: Locator Commissions</t>
        </is>
      </c>
      <c r="C193" s="3" t="n">
        <v>185.15</v>
      </c>
      <c r="D193" s="3" t="n">
        <v>624.2</v>
      </c>
      <c r="E193" s="3" t="n">
        <v>6065.6</v>
      </c>
      <c r="F193" s="3" t="n">
        <v>7572.6</v>
      </c>
      <c r="G193" s="3" t="n">
        <v>3564</v>
      </c>
      <c r="H193" s="3" t="n">
        <v>6776.9</v>
      </c>
      <c r="I193" s="3" t="n">
        <v>710.7</v>
      </c>
      <c r="J193" s="3" t="n">
        <v>0</v>
      </c>
      <c r="K193" s="3" t="n">
        <v>0</v>
      </c>
      <c r="L193" s="3" t="n">
        <v>0</v>
      </c>
      <c r="M193" s="3" t="n">
        <v>0</v>
      </c>
      <c r="N193" s="3" t="n">
        <v>605</v>
      </c>
      <c r="O193" s="3">
        <f>SUM(C193:N193)</f>
        <v/>
      </c>
      <c r="P193" t="inlineStr">
        <is>
          <t>apt list - 2024 had 9 paid out [Jocelyn Wheeler, 10/26/24]</t>
        </is>
      </c>
    </row>
    <row r="194">
      <c r="A194" t="inlineStr">
        <is>
          <t>5740-0000</t>
        </is>
      </c>
      <c r="B194" s="7" t="inlineStr">
        <is>
          <t>Marketing: Supplies</t>
        </is>
      </c>
      <c r="C194" s="3" t="n">
        <v>0</v>
      </c>
      <c r="D194" s="3" t="n">
        <v>0</v>
      </c>
      <c r="E194" s="3" t="n">
        <v>292.28</v>
      </c>
      <c r="F194" s="3" t="n">
        <v>1045.92</v>
      </c>
      <c r="G194" s="3" t="n">
        <v>73.72</v>
      </c>
      <c r="H194" s="3" t="n">
        <v>0</v>
      </c>
      <c r="I194" s="3" t="n">
        <v>0</v>
      </c>
      <c r="J194" s="3" t="n">
        <v>409.28</v>
      </c>
      <c r="K194" s="3" t="n">
        <v>124.49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5760-0000</t>
        </is>
      </c>
      <c r="B195" s="7" t="inlineStr">
        <is>
          <t>Marketing: Model Staging</t>
        </is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114.43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147.6</v>
      </c>
      <c r="D196" s="3" t="n">
        <v>147.6</v>
      </c>
      <c r="E196" s="3" t="n">
        <v>147.6</v>
      </c>
      <c r="F196" s="3" t="n">
        <v>147.6</v>
      </c>
      <c r="G196" s="3" t="n">
        <v>147.6</v>
      </c>
      <c r="H196" s="3" t="n">
        <v>207.6</v>
      </c>
      <c r="I196" s="3" t="n">
        <v>147.6</v>
      </c>
      <c r="J196" s="3" t="n">
        <v>147.6</v>
      </c>
      <c r="K196" s="3" t="n">
        <v>0</v>
      </c>
      <c r="L196" s="3" t="n">
        <v>0</v>
      </c>
      <c r="M196" s="3" t="n">
        <v>147.6</v>
      </c>
      <c r="N196" s="3" t="n">
        <v>158.74</v>
      </c>
      <c r="O196" s="3">
        <f>SUM(C196:N196)</f>
        <v/>
      </c>
      <c r="P196" t="inlineStr">
        <is>
          <t>AptIQ [Jocelyn Wheeler, 10/26/24]</t>
        </is>
      </c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10/26/24]</t>
        </is>
      </c>
    </row>
    <row r="198">
      <c r="B198" s="8" t="inlineStr">
        <is>
          <t>Subtotal</t>
        </is>
      </c>
      <c r="C198" s="9">
        <f>SUM(C185:C197)</f>
        <v/>
      </c>
      <c r="D198" s="9">
        <f>SUM(D185:D197)</f>
        <v/>
      </c>
      <c r="E198" s="9">
        <f>SUM(E185:E197)</f>
        <v/>
      </c>
      <c r="F198" s="9">
        <f>SUM(F185:F197)</f>
        <v/>
      </c>
      <c r="G198" s="9">
        <f>SUM(G185:G197)</f>
        <v/>
      </c>
      <c r="H198" s="9">
        <f>SUM(H185:H197)</f>
        <v/>
      </c>
      <c r="I198" s="9">
        <f>SUM(I185:I197)</f>
        <v/>
      </c>
      <c r="J198" s="9">
        <f>SUM(J185:J197)</f>
        <v/>
      </c>
      <c r="K198" s="9">
        <f>SUM(K185:K197)</f>
        <v/>
      </c>
      <c r="L198" s="9">
        <f>SUM(L185:L197)</f>
        <v/>
      </c>
      <c r="M198" s="9">
        <f>SUM(M185:M197)</f>
        <v/>
      </c>
      <c r="N198" s="9">
        <f>SUM(N185:N197)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1864.61</v>
      </c>
      <c r="D204" s="3" t="n">
        <v>1748.72</v>
      </c>
      <c r="E204" s="3" t="n">
        <v>2248.66</v>
      </c>
      <c r="F204" s="3" t="n">
        <v>1972.48</v>
      </c>
      <c r="G204" s="3" t="n">
        <v>1878.3</v>
      </c>
      <c r="H204" s="3" t="n">
        <v>2864.79</v>
      </c>
      <c r="I204" s="3" t="n">
        <v>1878.1</v>
      </c>
      <c r="J204" s="3" t="n">
        <v>1874.3</v>
      </c>
      <c r="K204" s="3" t="n">
        <v>1878.5</v>
      </c>
      <c r="L204" s="3" t="n">
        <v>1884.1</v>
      </c>
      <c r="M204" s="3" t="n">
        <v>2130.76</v>
      </c>
      <c r="N204" s="3" t="n">
        <v>1876.9</v>
      </c>
      <c r="O204" s="3">
        <f>SUM(C204:N204)</f>
        <v/>
      </c>
      <c r="P204" t="inlineStr">
        <is>
          <t>● $2.75/unit/month for IT Software and maintenance costs = $624.25
● $3.73/unit/month for Property Management Software = $846.71
● $3,000/year for purchasing and invoice management software platform (Coupa) $250
● $1.5/invoice for offline invoice processing *2 = 430
● $1/unit/month for pricing administration $227
Total: $5.25/unit/month + $3K/year (does not include offline invoice processing)
TOTAL = $1978 [Jocelyn Wheeler, 11/9/24]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133.25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133.25</v>
      </c>
      <c r="N205" s="3" t="n">
        <v>137.25</v>
      </c>
      <c r="O205" s="3">
        <f>SUM(C205:N205)</f>
        <v/>
      </c>
      <c r="P205" t="inlineStr">
        <is>
          <t>JobCall [Jocelyn Wheeler, 11/10/24]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341.08</v>
      </c>
      <c r="D206" s="3" t="n">
        <v>629.5</v>
      </c>
      <c r="E206" s="3" t="n">
        <v>499.7</v>
      </c>
      <c r="F206" s="3" t="n">
        <v>134.69</v>
      </c>
      <c r="G206" s="3" t="n">
        <v>130.93</v>
      </c>
      <c r="H206" s="3" t="n">
        <v>766.54</v>
      </c>
      <c r="I206" s="3" t="n">
        <v>986.53</v>
      </c>
      <c r="J206" s="3" t="n">
        <v>134.48</v>
      </c>
      <c r="K206" s="3" t="n">
        <v>131.64</v>
      </c>
      <c r="L206" s="3" t="n">
        <v>131.66</v>
      </c>
      <c r="M206" s="3" t="n">
        <v>131.65</v>
      </c>
      <c r="N206" s="3" t="n">
        <v>131.66</v>
      </c>
      <c r="O206" s="3">
        <f>SUM(C206:N206)</f>
        <v/>
      </c>
      <c r="P206" t="inlineStr"/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950.1799999999999</v>
      </c>
      <c r="E207" s="3" t="n">
        <v>269.97</v>
      </c>
      <c r="F207" s="3" t="n">
        <v>644.4299999999999</v>
      </c>
      <c r="G207" s="3" t="n">
        <v>1585.09</v>
      </c>
      <c r="H207" s="3" t="n">
        <v>976.02</v>
      </c>
      <c r="I207" s="3" t="n">
        <v>1144.46</v>
      </c>
      <c r="J207" s="3" t="n">
        <v>1275.5</v>
      </c>
      <c r="K207" s="3" t="n">
        <v>651.11</v>
      </c>
      <c r="L207" s="3" t="n">
        <v>636.33</v>
      </c>
      <c r="M207" s="3" t="n">
        <v>341.11</v>
      </c>
      <c r="N207" s="3" t="n">
        <v>977.4400000000001</v>
      </c>
      <c r="O207" s="3">
        <f>SUM(C207:N207)</f>
        <v/>
      </c>
      <c r="P207" t="inlineStr"/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10/26/24]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0</v>
      </c>
      <c r="J212" s="3" t="n">
        <v>242.98</v>
      </c>
      <c r="K212" s="3" t="n">
        <v>0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/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549.91</v>
      </c>
      <c r="D213" s="3" t="n">
        <v>128.46</v>
      </c>
      <c r="E213" s="3" t="n">
        <v>0</v>
      </c>
      <c r="F213" s="3" t="n">
        <v>0</v>
      </c>
      <c r="G213" s="3" t="n">
        <v>0</v>
      </c>
      <c r="H213" s="3" t="n">
        <v>147.84</v>
      </c>
      <c r="I213" s="3" t="n">
        <v>0</v>
      </c>
      <c r="J213" s="3" t="n">
        <v>8.9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305.53</v>
      </c>
      <c r="D214" s="3" t="n">
        <v>126.17</v>
      </c>
      <c r="E214" s="3" t="n">
        <v>42.74</v>
      </c>
      <c r="F214" s="3" t="n">
        <v>79.48999999999999</v>
      </c>
      <c r="G214" s="3" t="n">
        <v>121.66</v>
      </c>
      <c r="H214" s="3" t="n">
        <v>273.68</v>
      </c>
      <c r="I214" s="3" t="n">
        <v>535.9299999999999</v>
      </c>
      <c r="J214" s="3" t="n">
        <v>220.92</v>
      </c>
      <c r="K214" s="3" t="n">
        <v>91.59999999999999</v>
      </c>
      <c r="L214" s="3" t="n">
        <v>0</v>
      </c>
      <c r="M214" s="3" t="n">
        <v>84.45</v>
      </c>
      <c r="N214" s="3" t="n">
        <v>18.09</v>
      </c>
      <c r="O214" s="3">
        <f>SUM(C214:N214)</f>
        <v/>
      </c>
      <c r="P214" t="inlineStr">
        <is>
          <t>incorrect GL was used for lots of 2024 [Jocelyn Wheeler, 10/26/24]</t>
        </is>
      </c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0</v>
      </c>
      <c r="D215" s="3" t="n">
        <v>-1319.32</v>
      </c>
      <c r="E215" s="3" t="n">
        <v>97.62</v>
      </c>
      <c r="F215" s="3" t="n">
        <v>276.27</v>
      </c>
      <c r="G215" s="3" t="n">
        <v>296.46</v>
      </c>
      <c r="H215" s="3" t="n">
        <v>247.89</v>
      </c>
      <c r="I215" s="3" t="n">
        <v>0</v>
      </c>
      <c r="J215" s="3" t="n">
        <v>-544.35</v>
      </c>
      <c r="K215" s="3" t="n">
        <v>0</v>
      </c>
      <c r="L215" s="3" t="n">
        <v>1469.21</v>
      </c>
      <c r="M215" s="3" t="n">
        <v>243.25</v>
      </c>
      <c r="N215" s="3" t="n">
        <v>273.35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17.55</v>
      </c>
      <c r="D216" s="3" t="n">
        <v>0</v>
      </c>
      <c r="E216" s="3" t="n">
        <v>0</v>
      </c>
      <c r="F216" s="3" t="n">
        <v>0</v>
      </c>
      <c r="G216" s="3" t="n">
        <v>5.67</v>
      </c>
      <c r="H216" s="3" t="n">
        <v>17.9</v>
      </c>
      <c r="I216" s="3" t="n">
        <v>0</v>
      </c>
      <c r="J216" s="3" t="n">
        <v>0</v>
      </c>
      <c r="K216" s="3" t="n">
        <v>0</v>
      </c>
      <c r="L216" s="3" t="n">
        <v>0</v>
      </c>
      <c r="M216" s="3" t="n">
        <v>83.34</v>
      </c>
      <c r="N216" s="3" t="n">
        <v>83.34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EVICTION EXPENSES</t>
        </is>
      </c>
    </row>
    <row r="220">
      <c r="A220" t="inlineStr">
        <is>
          <t>5861-0000</t>
        </is>
      </c>
      <c r="B220" s="7" t="inlineStr">
        <is>
          <t>Eviction: Legal Expenses</t>
        </is>
      </c>
      <c r="C220" s="3" t="n">
        <v>1250.1</v>
      </c>
      <c r="D220" s="3" t="n">
        <v>801.92</v>
      </c>
      <c r="E220" s="3" t="n">
        <v>269.19</v>
      </c>
      <c r="F220" s="3" t="n">
        <v>417.64</v>
      </c>
      <c r="G220" s="3" t="n">
        <v>132.73</v>
      </c>
      <c r="H220" s="3" t="n">
        <v>1566.83</v>
      </c>
      <c r="I220" s="3" t="n">
        <v>2585.46</v>
      </c>
      <c r="J220" s="3" t="n">
        <v>0</v>
      </c>
      <c r="K220" s="3" t="n">
        <v>1343.79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>
        <is>
          <t>One eviction per month [Jocelyn Wheeler, 10/27/24]</t>
        </is>
      </c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OTHER G &amp; A EXPENSES</t>
        </is>
      </c>
    </row>
    <row r="224">
      <c r="A224" t="inlineStr">
        <is>
          <t>5031-0000</t>
        </is>
      </c>
      <c r="B224" s="7" t="inlineStr">
        <is>
          <t>Hiring Expenses</t>
        </is>
      </c>
      <c r="C224" s="3" t="n">
        <v>0</v>
      </c>
      <c r="D224" s="3" t="n">
        <v>39.99</v>
      </c>
      <c r="E224" s="3" t="n">
        <v>0</v>
      </c>
      <c r="F224" s="3" t="n">
        <v>204</v>
      </c>
      <c r="G224" s="3" t="n">
        <v>54.99</v>
      </c>
      <c r="H224" s="3" t="n">
        <v>0</v>
      </c>
      <c r="I224" s="3" t="n">
        <v>54.99</v>
      </c>
      <c r="J224" s="3" t="n">
        <v>68</v>
      </c>
      <c r="K224" s="3" t="n">
        <v>0</v>
      </c>
      <c r="L224" s="3" t="n">
        <v>0</v>
      </c>
      <c r="M224" s="3" t="n">
        <v>62.99</v>
      </c>
      <c r="N224" s="3" t="n">
        <v>190.99</v>
      </c>
      <c r="O224" s="3">
        <f>SUM(C224:N224)</f>
        <v/>
      </c>
      <c r="P224" t="inlineStr">
        <is>
          <t>one new hire
Notch Mentor [Jocelyn Wheeler, 11/9/24]</t>
        </is>
      </c>
    </row>
    <row r="225">
      <c r="A225" t="inlineStr">
        <is>
          <t>5750-0000</t>
        </is>
      </c>
      <c r="B225" s="7" t="inlineStr">
        <is>
          <t>Customer Screening</t>
        </is>
      </c>
      <c r="C225" s="3" t="n">
        <v>239.73</v>
      </c>
      <c r="D225" s="3" t="n">
        <v>133.15</v>
      </c>
      <c r="E225" s="3" t="n">
        <v>66.14</v>
      </c>
      <c r="F225" s="3" t="n">
        <v>479.12</v>
      </c>
      <c r="G225" s="3" t="n">
        <v>526.35</v>
      </c>
      <c r="H225" s="3" t="n">
        <v>388.93</v>
      </c>
      <c r="I225" s="3" t="n">
        <v>99.62</v>
      </c>
      <c r="J225" s="3" t="n">
        <v>53.3</v>
      </c>
      <c r="K225" s="3" t="n">
        <v>437.95</v>
      </c>
      <c r="L225" s="3" t="n">
        <v>100</v>
      </c>
      <c r="M225" s="3" t="n">
        <v>696.3099999999999</v>
      </c>
      <c r="N225" s="3" t="n">
        <v>455.43</v>
      </c>
      <c r="O225" s="3">
        <f>SUM(C225:N225)</f>
        <v/>
      </c>
      <c r="P225" t="inlineStr"/>
    </row>
    <row r="226">
      <c r="A226" t="inlineStr">
        <is>
          <t>5765-0000</t>
        </is>
      </c>
      <c r="B226" s="7" t="inlineStr">
        <is>
          <t>Uniforms</t>
        </is>
      </c>
      <c r="C226" s="3" t="n">
        <v>292.08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411.27</v>
      </c>
      <c r="O226" s="3">
        <f>SUM(C226:N226)</f>
        <v/>
      </c>
      <c r="P226" t="inlineStr">
        <is>
          <t>$500 per maint. employee amortized - $1,100/12 = $92
$500*2 = $1000
$500/5 = $100 [Jocelyn Wheeler, 11/10/24]</t>
        </is>
      </c>
    </row>
    <row r="227">
      <c r="A227" t="inlineStr">
        <is>
          <t>5901-0000</t>
        </is>
      </c>
      <c r="B227" s="7" t="inlineStr">
        <is>
          <t>Bank Fees</t>
        </is>
      </c>
      <c r="C227" s="3" t="n">
        <v>311.37</v>
      </c>
      <c r="D227" s="3" t="n">
        <v>317.3</v>
      </c>
      <c r="E227" s="3" t="n">
        <v>318.69</v>
      </c>
      <c r="F227" s="3" t="n">
        <v>317.48</v>
      </c>
      <c r="G227" s="3" t="n">
        <v>346.38</v>
      </c>
      <c r="H227" s="3" t="n">
        <v>496.2</v>
      </c>
      <c r="I227" s="3" t="n">
        <v>319.09</v>
      </c>
      <c r="J227" s="3" t="n">
        <v>332.58</v>
      </c>
      <c r="K227" s="3" t="n">
        <v>401.69</v>
      </c>
      <c r="L227" s="3" t="n">
        <v>223.07</v>
      </c>
      <c r="M227" s="3" t="n">
        <v>221.55</v>
      </c>
      <c r="N227" s="3" t="n">
        <v>386.75</v>
      </c>
      <c r="O227" s="3">
        <f>SUM(C227:N227)</f>
        <v/>
      </c>
      <c r="P227" t="inlineStr"/>
    </row>
    <row r="228">
      <c r="A228" t="inlineStr">
        <is>
          <t>5905-0000</t>
        </is>
      </c>
      <c r="B228" s="7" t="inlineStr">
        <is>
          <t>Dues &amp; Subscriptions</t>
        </is>
      </c>
      <c r="C228" s="3" t="n">
        <v>0</v>
      </c>
      <c r="D228" s="3" t="n">
        <v>0</v>
      </c>
      <c r="E228" s="3" t="n">
        <v>30.55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5906-0000</t>
        </is>
      </c>
      <c r="B229" s="7" t="inlineStr">
        <is>
          <t>Teammate Relations</t>
        </is>
      </c>
      <c r="C229" s="3" t="n">
        <v>341.56</v>
      </c>
      <c r="D229" s="3" t="n">
        <v>234.99</v>
      </c>
      <c r="E229" s="3" t="n">
        <v>224.95</v>
      </c>
      <c r="F229" s="3" t="n">
        <v>292.34</v>
      </c>
      <c r="G229" s="3" t="n">
        <v>105.95</v>
      </c>
      <c r="H229" s="3" t="n">
        <v>306.48</v>
      </c>
      <c r="I229" s="3" t="n">
        <v>294.39</v>
      </c>
      <c r="J229" s="3" t="n">
        <v>91.97</v>
      </c>
      <c r="K229" s="3" t="n">
        <v>0</v>
      </c>
      <c r="L229" s="3" t="n">
        <v>374.25</v>
      </c>
      <c r="M229" s="3" t="n">
        <v>439.57</v>
      </c>
      <c r="N229" s="3" t="n">
        <v>26.23</v>
      </c>
      <c r="O229" s="3">
        <f>SUM(C229:N229)</f>
        <v/>
      </c>
      <c r="P229" t="inlineStr"/>
    </row>
    <row r="230">
      <c r="A230" t="inlineStr">
        <is>
          <t>5907-0000</t>
        </is>
      </c>
      <c r="B230" s="7" t="inlineStr">
        <is>
          <t>Renter's Liability Insurance Premium</t>
        </is>
      </c>
      <c r="C230" s="3" t="n">
        <v>2247</v>
      </c>
      <c r="D230" s="3" t="n">
        <v>2202</v>
      </c>
      <c r="E230" s="3" t="n">
        <v>2226</v>
      </c>
      <c r="F230" s="3" t="n">
        <v>1800</v>
      </c>
      <c r="G230" s="3" t="n">
        <v>1908</v>
      </c>
      <c r="H230" s="3" t="n">
        <v>2124</v>
      </c>
      <c r="I230" s="3" t="n">
        <v>2136</v>
      </c>
      <c r="J230" s="3" t="n">
        <v>2292</v>
      </c>
      <c r="K230" s="3" t="n">
        <v>2268</v>
      </c>
      <c r="L230" s="3" t="n">
        <v>2328</v>
      </c>
      <c r="M230" s="3" t="n">
        <v>2400</v>
      </c>
      <c r="N230" s="3" t="n">
        <v>2436</v>
      </c>
      <c r="O230" s="3">
        <f>SUM(C230:N230)</f>
        <v/>
      </c>
      <c r="P230" t="inlineStr"/>
    </row>
    <row r="231">
      <c r="A231" t="inlineStr">
        <is>
          <t>5908-0000</t>
        </is>
      </c>
      <c r="B231" s="7" t="inlineStr">
        <is>
          <t>Credit Builder Expense</t>
        </is>
      </c>
      <c r="C231" s="3" t="n">
        <v>55.21</v>
      </c>
      <c r="D231" s="3" t="n">
        <v>58.46</v>
      </c>
      <c r="E231" s="3" t="n">
        <v>71.45</v>
      </c>
      <c r="F231" s="3" t="n">
        <v>90.93000000000001</v>
      </c>
      <c r="G231" s="3" t="n">
        <v>94.18000000000001</v>
      </c>
      <c r="H231" s="3" t="n">
        <v>194.85</v>
      </c>
      <c r="I231" s="3" t="n">
        <v>0</v>
      </c>
      <c r="J231" s="3" t="n">
        <v>242.91</v>
      </c>
      <c r="K231" s="3" t="n">
        <v>202.64</v>
      </c>
      <c r="L231" s="3" t="n">
        <v>399.26</v>
      </c>
      <c r="M231" s="3" t="n">
        <v>84</v>
      </c>
      <c r="N231" s="3" t="n">
        <v>470.98</v>
      </c>
      <c r="O231" s="3">
        <f>SUM(C231:N231)</f>
        <v/>
      </c>
      <c r="P231" t="inlineStr">
        <is>
          <t>no budgeted income, so no expense. if we receive income, there will be an expense. [Jocelyn Wheeler, 10/26/24]</t>
        </is>
      </c>
    </row>
    <row r="232">
      <c r="A232" t="inlineStr">
        <is>
          <t>5909-0000</t>
        </is>
      </c>
      <c r="B232" s="7" t="inlineStr">
        <is>
          <t>Waiver Deposit Expense</t>
        </is>
      </c>
      <c r="C232" s="3" t="n">
        <v>1685.84</v>
      </c>
      <c r="D232" s="3" t="n">
        <v>1838.98</v>
      </c>
      <c r="E232" s="3" t="n">
        <v>1715</v>
      </c>
      <c r="F232" s="3" t="n">
        <v>2141.63</v>
      </c>
      <c r="G232" s="3" t="n">
        <v>2174</v>
      </c>
      <c r="H232" s="3" t="n">
        <v>2577.1</v>
      </c>
      <c r="I232" s="3" t="n">
        <v>2500.49</v>
      </c>
      <c r="J232" s="3" t="n">
        <v>2904.24</v>
      </c>
      <c r="K232" s="3" t="n">
        <v>2646.6</v>
      </c>
      <c r="L232" s="3" t="n">
        <v>2840.22</v>
      </c>
      <c r="M232" s="3" t="n">
        <v>3132</v>
      </c>
      <c r="N232" s="3" t="n">
        <v>3073.22</v>
      </c>
      <c r="O232" s="3">
        <f>SUM(C232:N232)</f>
        <v/>
      </c>
      <c r="P232" t="inlineStr"/>
    </row>
    <row r="233">
      <c r="A233" t="inlineStr">
        <is>
          <t>5912-0000</t>
        </is>
      </c>
      <c r="B233" s="7" t="inlineStr">
        <is>
          <t>License &amp; Permit Fee</t>
        </is>
      </c>
      <c r="C233" s="3" t="n">
        <v>892.5</v>
      </c>
      <c r="D233" s="3" t="n">
        <v>0</v>
      </c>
      <c r="E233" s="3" t="n">
        <v>364</v>
      </c>
      <c r="F233" s="3" t="n">
        <v>30.55</v>
      </c>
      <c r="G233" s="3" t="n">
        <v>2951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448.5</v>
      </c>
      <c r="N233" s="3" t="n">
        <v>0</v>
      </c>
      <c r="O233" s="3">
        <f>SUM(C233:N233)</f>
        <v/>
      </c>
      <c r="P233" t="inlineStr">
        <is>
          <t>Jan - AATC 
March - City of FTW
April - ATTC
May - City of FTW
Novemeber  - Pool Permit [Jocelyn Wheeler, 11/9/24]</t>
        </is>
      </c>
    </row>
    <row r="234">
      <c r="A234" t="inlineStr">
        <is>
          <t>5916-0000</t>
        </is>
      </c>
      <c r="B234" s="7" t="inlineStr">
        <is>
          <t>Training/Education/Conferences</t>
        </is>
      </c>
      <c r="C234" s="3" t="n">
        <v>0</v>
      </c>
      <c r="D234" s="3" t="n">
        <v>112.26</v>
      </c>
      <c r="E234" s="3" t="n">
        <v>56.13</v>
      </c>
      <c r="F234" s="3" t="n">
        <v>56.13</v>
      </c>
      <c r="G234" s="3" t="n">
        <v>56.13</v>
      </c>
      <c r="H234" s="3" t="n">
        <v>556.13</v>
      </c>
      <c r="I234" s="3" t="n">
        <v>56.13</v>
      </c>
      <c r="J234" s="3" t="n">
        <v>56.13</v>
      </c>
      <c r="K234" s="3" t="n">
        <v>59.93</v>
      </c>
      <c r="L234" s="3" t="n">
        <v>59.93</v>
      </c>
      <c r="M234" s="3" t="n">
        <v>59.93</v>
      </c>
      <c r="N234" s="3" t="n">
        <v>59.93</v>
      </c>
      <c r="O234" s="3">
        <f>SUM(C234:N234)</f>
        <v/>
      </c>
      <c r="P234" t="inlineStr">
        <is>
          <t>● $0.295/unit/month for E-Learning Course Library
● $500/year for Interplay Learning [Jocelyn Wheeler, 10/26/24]</t>
        </is>
      </c>
    </row>
    <row r="235">
      <c r="A235" t="inlineStr">
        <is>
          <t>5956-0000</t>
        </is>
      </c>
      <c r="B235" s="7" t="inlineStr">
        <is>
          <t>Other Professional Services</t>
        </is>
      </c>
      <c r="C235" s="3" t="n">
        <v>575</v>
      </c>
      <c r="D235" s="3" t="n">
        <v>167</v>
      </c>
      <c r="E235" s="3" t="n">
        <v>0</v>
      </c>
      <c r="F235" s="3" t="n">
        <v>0</v>
      </c>
      <c r="G235" s="3" t="n">
        <v>0</v>
      </c>
      <c r="H235" s="3" t="n">
        <v>0</v>
      </c>
      <c r="I235" s="3" t="n">
        <v>115</v>
      </c>
      <c r="J235" s="3" t="n">
        <v>0</v>
      </c>
      <c r="K235" s="3" t="n">
        <v>0</v>
      </c>
      <c r="L235" s="3" t="n">
        <v>0</v>
      </c>
      <c r="M235" s="3" t="n">
        <v>0</v>
      </c>
      <c r="N235" s="3" t="n">
        <v>0</v>
      </c>
      <c r="O235" s="3">
        <f>SUM(C235:N235)</f>
        <v/>
      </c>
      <c r="P235" t="inlineStr"/>
    </row>
    <row r="236">
      <c r="B236" s="8" t="inlineStr">
        <is>
          <t>Subtotal</t>
        </is>
      </c>
      <c r="C236" s="9">
        <f>SUM(C224:C235)</f>
        <v/>
      </c>
      <c r="D236" s="9">
        <f>SUM(D224:D235)</f>
        <v/>
      </c>
      <c r="E236" s="9">
        <f>SUM(E224:E235)</f>
        <v/>
      </c>
      <c r="F236" s="9">
        <f>SUM(F224:F235)</f>
        <v/>
      </c>
      <c r="G236" s="9">
        <f>SUM(G224:G235)</f>
        <v/>
      </c>
      <c r="H236" s="9">
        <f>SUM(H224:H235)</f>
        <v/>
      </c>
      <c r="I236" s="9">
        <f>SUM(I224:I235)</f>
        <v/>
      </c>
      <c r="J236" s="9">
        <f>SUM(J224:J235)</f>
        <v/>
      </c>
      <c r="K236" s="9">
        <f>SUM(K224:K235)</f>
        <v/>
      </c>
      <c r="L236" s="9">
        <f>SUM(L224:L235)</f>
        <v/>
      </c>
      <c r="M236" s="9">
        <f>SUM(M224:M235)</f>
        <v/>
      </c>
      <c r="N236" s="9">
        <f>SUM(N224:N235)</f>
        <v/>
      </c>
      <c r="O236" s="9">
        <f>SUM(C236:N236)</f>
        <v/>
      </c>
    </row>
    <row r="238">
      <c r="B238" s="5" t="inlineStr">
        <is>
          <t>Total G&amp;A &amp; IT</t>
        </is>
      </c>
      <c r="C238" s="10">
        <f>C209+C217+C221+C236</f>
        <v/>
      </c>
      <c r="D238" s="10">
        <f>D209+D217+D221+D236</f>
        <v/>
      </c>
      <c r="E238" s="10">
        <f>E209+E217+E221+E236</f>
        <v/>
      </c>
      <c r="F238" s="10">
        <f>F209+F217+F221+F236</f>
        <v/>
      </c>
      <c r="G238" s="10">
        <f>G209+G217+G221+G236</f>
        <v/>
      </c>
      <c r="H238" s="10">
        <f>H209+H217+H221+H236</f>
        <v/>
      </c>
      <c r="I238" s="10">
        <f>I209+I217+I221+I236</f>
        <v/>
      </c>
      <c r="J238" s="10">
        <f>J209+J217+J221+J236</f>
        <v/>
      </c>
      <c r="K238" s="10">
        <f>K209+K217+K221+K236</f>
        <v/>
      </c>
      <c r="L238" s="10">
        <f>L209+L217+L221+L236</f>
        <v/>
      </c>
      <c r="M238" s="10">
        <f>M209+M217+M221+M236</f>
        <v/>
      </c>
      <c r="N238" s="10">
        <f>N209+N217+N221+N236</f>
        <v/>
      </c>
      <c r="O238" s="10">
        <f>SUM(C238:N238)</f>
        <v/>
      </c>
    </row>
    <row r="240">
      <c r="B240" s="5" t="inlineStr">
        <is>
          <t>UTILITIES</t>
        </is>
      </c>
    </row>
    <row r="241">
      <c r="B241" s="6" t="inlineStr">
        <is>
          <t>ELECTRICAL OPEX</t>
        </is>
      </c>
    </row>
    <row r="242">
      <c r="A242" t="inlineStr">
        <is>
          <t>5105-1000</t>
        </is>
      </c>
      <c r="B242" s="7" t="inlineStr">
        <is>
          <t>Electrical Supplies</t>
        </is>
      </c>
      <c r="C242" s="3" t="n">
        <v>0</v>
      </c>
      <c r="D242" s="3" t="n">
        <v>0</v>
      </c>
      <c r="E242" s="3" t="n">
        <v>0</v>
      </c>
      <c r="F242" s="3" t="n">
        <v>0</v>
      </c>
      <c r="G242" s="3" t="n">
        <v>0</v>
      </c>
      <c r="H242" s="3" t="n">
        <v>0</v>
      </c>
      <c r="I242" s="3" t="n">
        <v>0</v>
      </c>
      <c r="J242" s="3" t="n">
        <v>0</v>
      </c>
      <c r="K242" s="3" t="n">
        <v>0</v>
      </c>
      <c r="L242" s="3" t="n">
        <v>0</v>
      </c>
      <c r="M242" s="3" t="n">
        <v>0</v>
      </c>
      <c r="N242" s="3" t="n">
        <v>0</v>
      </c>
      <c r="O242" s="3">
        <f>SUM(C242:N242)</f>
        <v/>
      </c>
      <c r="P242" t="inlineStr"/>
    </row>
    <row r="243">
      <c r="A243" t="inlineStr">
        <is>
          <t>5105-4000</t>
        </is>
      </c>
      <c r="B243" s="7" t="inlineStr">
        <is>
          <t>Electrical Services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/>
    </row>
    <row r="244">
      <c r="B244" s="8" t="inlineStr">
        <is>
          <t>Subtotal</t>
        </is>
      </c>
      <c r="C244" s="9">
        <f>SUM(C242:C243)</f>
        <v/>
      </c>
      <c r="D244" s="9">
        <f>SUM(D242:D243)</f>
        <v/>
      </c>
      <c r="E244" s="9">
        <f>SUM(E242:E243)</f>
        <v/>
      </c>
      <c r="F244" s="9">
        <f>SUM(F242:F243)</f>
        <v/>
      </c>
      <c r="G244" s="9">
        <f>SUM(G242:G243)</f>
        <v/>
      </c>
      <c r="H244" s="9">
        <f>SUM(H242:H243)</f>
        <v/>
      </c>
      <c r="I244" s="9">
        <f>SUM(I242:I243)</f>
        <v/>
      </c>
      <c r="J244" s="9">
        <f>SUM(J242:J243)</f>
        <v/>
      </c>
      <c r="K244" s="9">
        <f>SUM(K242:K243)</f>
        <v/>
      </c>
      <c r="L244" s="9">
        <f>SUM(L242:L243)</f>
        <v/>
      </c>
      <c r="M244" s="9">
        <f>SUM(M242:M243)</f>
        <v/>
      </c>
      <c r="N244" s="9">
        <f>SUM(N242:N243)</f>
        <v/>
      </c>
      <c r="O244" s="9">
        <f>SUM(C244:N244)</f>
        <v/>
      </c>
    </row>
    <row r="246">
      <c r="B246" s="6" t="inlineStr">
        <is>
          <t>UTILITIES EXPENSES</t>
        </is>
      </c>
    </row>
    <row r="247">
      <c r="A247" t="inlineStr">
        <is>
          <t>6001-0010</t>
        </is>
      </c>
      <c r="B247" s="7" t="inlineStr">
        <is>
          <t>Expense - Electricity Tenant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660.12</v>
      </c>
      <c r="K247" s="3" t="n">
        <v>0</v>
      </c>
      <c r="L247" s="3" t="n">
        <v>667.86</v>
      </c>
      <c r="M247" s="3" t="n">
        <v>0</v>
      </c>
      <c r="N247" s="3" t="n">
        <v>225.09</v>
      </c>
      <c r="O247" s="3">
        <f>SUM(C247:N247)</f>
        <v/>
      </c>
      <c r="P247" t="inlineStr"/>
    </row>
    <row r="248">
      <c r="A248" t="inlineStr">
        <is>
          <t>6001-0040</t>
        </is>
      </c>
      <c r="B248" s="7" t="inlineStr">
        <is>
          <t>Expense - Electricity Common</t>
        </is>
      </c>
      <c r="C248" s="3" t="n">
        <v>5259.96</v>
      </c>
      <c r="D248" s="3" t="n">
        <v>4023.45</v>
      </c>
      <c r="E248" s="3" t="n">
        <v>4278.95</v>
      </c>
      <c r="F248" s="3" t="n">
        <v>3908.79</v>
      </c>
      <c r="G248" s="3" t="n">
        <v>3943.8</v>
      </c>
      <c r="H248" s="3" t="n">
        <v>3723.01</v>
      </c>
      <c r="I248" s="3" t="n">
        <v>3928.98</v>
      </c>
      <c r="J248" s="3" t="n">
        <v>4135.45</v>
      </c>
      <c r="K248" s="3" t="n">
        <v>4069.88</v>
      </c>
      <c r="L248" s="3" t="n">
        <v>4024.87</v>
      </c>
      <c r="M248" s="3" t="n">
        <v>3722.47</v>
      </c>
      <c r="N248" s="3" t="n">
        <v>2339.97</v>
      </c>
      <c r="O248" s="3">
        <f>SUM(C248:N248)</f>
        <v/>
      </c>
      <c r="P248" t="inlineStr">
        <is>
          <t>T12 [Jocelyn Wheeler, 10/27/24]</t>
        </is>
      </c>
    </row>
    <row r="249">
      <c r="A249" t="inlineStr">
        <is>
          <t>6001-0060</t>
        </is>
      </c>
      <c r="B249" s="7" t="inlineStr">
        <is>
          <t>Expense - Electricity Vacant</t>
        </is>
      </c>
      <c r="C249" s="3" t="n">
        <v>1357.47</v>
      </c>
      <c r="D249" s="3" t="n">
        <v>944.47</v>
      </c>
      <c r="E249" s="3" t="n">
        <v>1151</v>
      </c>
      <c r="F249" s="3" t="n">
        <v>449.78</v>
      </c>
      <c r="G249" s="3" t="n">
        <v>384.53</v>
      </c>
      <c r="H249" s="3" t="n">
        <v>881.33</v>
      </c>
      <c r="I249" s="3" t="n">
        <v>945.91</v>
      </c>
      <c r="J249" s="3" t="n">
        <v>885.12</v>
      </c>
      <c r="K249" s="3" t="n">
        <v>1902.56</v>
      </c>
      <c r="L249" s="3" t="n">
        <v>1901.14</v>
      </c>
      <c r="M249" s="3" t="n">
        <v>2674.79</v>
      </c>
      <c r="N249" s="3" t="n">
        <v>1908.42</v>
      </c>
      <c r="O249" s="3">
        <f>SUM(C249:N249)</f>
        <v/>
      </c>
      <c r="P249" t="inlineStr">
        <is>
          <t>T12 - reducing for higher trending occupancy [Jocelyn Wheeler, 10/27/24]</t>
        </is>
      </c>
    </row>
    <row r="250">
      <c r="A250" t="inlineStr">
        <is>
          <t>6011-0040</t>
        </is>
      </c>
      <c r="B250" s="7" t="inlineStr">
        <is>
          <t>Expense - Gas Common</t>
        </is>
      </c>
      <c r="C250" s="3" t="n">
        <v>4360.26</v>
      </c>
      <c r="D250" s="3" t="n">
        <v>4639.53</v>
      </c>
      <c r="E250" s="3" t="n">
        <v>3925.4</v>
      </c>
      <c r="F250" s="3" t="n">
        <v>3726.9</v>
      </c>
      <c r="G250" s="3" t="n">
        <v>2773.69</v>
      </c>
      <c r="H250" s="3" t="n">
        <v>2173.09</v>
      </c>
      <c r="I250" s="3" t="n">
        <v>1319.3</v>
      </c>
      <c r="J250" s="3" t="n">
        <v>1522.78</v>
      </c>
      <c r="K250" s="3" t="n">
        <v>2017.31</v>
      </c>
      <c r="L250" s="3" t="n">
        <v>2068.13</v>
      </c>
      <c r="M250" s="3" t="n">
        <v>2647.58</v>
      </c>
      <c r="N250" s="3" t="n">
        <v>3276.03</v>
      </c>
      <c r="O250" s="3">
        <f>SUM(C250:N250)</f>
        <v/>
      </c>
      <c r="P250" t="inlineStr">
        <is>
          <t>expecting 10% increase January 2025 [Jocelyn Wheeler, 10/27/24]</t>
        </is>
      </c>
    </row>
    <row r="251">
      <c r="A251" t="inlineStr">
        <is>
          <t>6025-0040</t>
        </is>
      </c>
      <c r="B251" s="7" t="inlineStr">
        <is>
          <t>Expense - Water/Sewer Common</t>
        </is>
      </c>
      <c r="C251" s="3" t="n">
        <v>8463.120000000001</v>
      </c>
      <c r="D251" s="3" t="n">
        <v>9108.610000000001</v>
      </c>
      <c r="E251" s="3" t="n">
        <v>7442.27</v>
      </c>
      <c r="F251" s="3" t="n">
        <v>7697.4</v>
      </c>
      <c r="G251" s="3" t="n">
        <v>8920.219999999999</v>
      </c>
      <c r="H251" s="3" t="n">
        <v>10004.38</v>
      </c>
      <c r="I251" s="3" t="n">
        <v>11053.78</v>
      </c>
      <c r="J251" s="3" t="n">
        <v>10668.22</v>
      </c>
      <c r="K251" s="3" t="n">
        <v>10210.13</v>
      </c>
      <c r="L251" s="3" t="n">
        <v>9894.059999999999</v>
      </c>
      <c r="M251" s="3" t="n">
        <v>10458.21</v>
      </c>
      <c r="N251" s="3" t="n">
        <v>14486.45</v>
      </c>
      <c r="O251" s="3">
        <f>SUM(C251:N251)</f>
        <v/>
      </c>
      <c r="P251" t="inlineStr">
        <is>
          <t>expecting a 7% increase January 2025 [Jocelyn Wheeler, 10/27/24]</t>
        </is>
      </c>
    </row>
    <row r="252">
      <c r="A252" t="inlineStr">
        <is>
          <t>6030-0000</t>
        </is>
      </c>
      <c r="B252" s="7" t="inlineStr">
        <is>
          <t>Expense - Trash Removal</t>
        </is>
      </c>
      <c r="C252" s="3" t="n">
        <v>2612.26</v>
      </c>
      <c r="D252" s="3" t="n">
        <v>3717.64</v>
      </c>
      <c r="E252" s="3" t="n">
        <v>2350.6</v>
      </c>
      <c r="F252" s="3" t="n">
        <v>2474.99</v>
      </c>
      <c r="G252" s="3" t="n">
        <v>2030.21</v>
      </c>
      <c r="H252" s="3" t="n">
        <v>3022.47</v>
      </c>
      <c r="I252" s="3" t="n">
        <v>3373.15</v>
      </c>
      <c r="J252" s="3" t="n">
        <v>3115.12</v>
      </c>
      <c r="K252" s="3" t="n">
        <v>2548.26</v>
      </c>
      <c r="L252" s="3" t="n">
        <v>3029.58</v>
      </c>
      <c r="M252" s="3" t="n">
        <v>2155.12</v>
      </c>
      <c r="N252" s="3" t="n">
        <v>2591.04</v>
      </c>
      <c r="O252" s="3">
        <f>SUM(C252:N252)</f>
        <v/>
      </c>
      <c r="P252" t="inlineStr">
        <is>
          <t>expecting a 3% increase January 2025 [Jocelyn Wheeler, 10/27/24]</t>
        </is>
      </c>
    </row>
    <row r="253">
      <c r="A253" t="inlineStr">
        <is>
          <t>6036-0000</t>
        </is>
      </c>
      <c r="B253" s="7" t="inlineStr">
        <is>
          <t>Expense - Trash Removal Valet Trash</t>
        </is>
      </c>
      <c r="C253" s="3" t="n">
        <v>2828.42</v>
      </c>
      <c r="D253" s="3" t="n">
        <v>2828.32</v>
      </c>
      <c r="E253" s="3" t="n">
        <v>2828.32</v>
      </c>
      <c r="F253" s="3" t="n">
        <v>2828.42</v>
      </c>
      <c r="G253" s="3" t="n">
        <v>2828.42</v>
      </c>
      <c r="H253" s="3" t="n">
        <v>1001.31</v>
      </c>
      <c r="I253" s="3" t="n">
        <v>3461.48</v>
      </c>
      <c r="J253" s="3" t="n">
        <v>2789.34</v>
      </c>
      <c r="K253" s="3" t="n">
        <v>2518.71</v>
      </c>
      <c r="L253" s="3" t="n">
        <v>2518.71</v>
      </c>
      <c r="M253" s="3" t="n">
        <v>2518.71</v>
      </c>
      <c r="N253" s="3" t="n">
        <v>2518.71</v>
      </c>
      <c r="O253" s="3">
        <f>SUM(C253:N253)</f>
        <v/>
      </c>
      <c r="P253" t="inlineStr"/>
    </row>
    <row r="254">
      <c r="A254" t="inlineStr">
        <is>
          <t>6060-0000</t>
        </is>
      </c>
      <c r="B254" s="7" t="inlineStr">
        <is>
          <t>Expense - Internet/Cable</t>
        </is>
      </c>
      <c r="C254" s="3" t="n">
        <v>609.0700000000001</v>
      </c>
      <c r="D254" s="3" t="n">
        <v>0</v>
      </c>
      <c r="E254" s="3" t="n">
        <v>0</v>
      </c>
      <c r="F254" s="3" t="n">
        <v>0</v>
      </c>
      <c r="G254" s="3" t="n">
        <v>-609.0700000000001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A255" t="inlineStr">
        <is>
          <t>6090-0000</t>
        </is>
      </c>
      <c r="B255" s="7" t="inlineStr">
        <is>
          <t>Expense - Utility Processing Fees</t>
        </is>
      </c>
      <c r="C255" s="3" t="n">
        <v>-1445.1</v>
      </c>
      <c r="D255" s="3" t="n">
        <v>1179.28</v>
      </c>
      <c r="E255" s="3" t="n">
        <v>1236.75</v>
      </c>
      <c r="F255" s="3" t="n">
        <v>926.14</v>
      </c>
      <c r="G255" s="3" t="n">
        <v>1214.93</v>
      </c>
      <c r="H255" s="3" t="n">
        <v>1302.2</v>
      </c>
      <c r="I255" s="3" t="n">
        <v>1479.15</v>
      </c>
      <c r="J255" s="3" t="n">
        <v>1475.41</v>
      </c>
      <c r="K255" s="3" t="n">
        <v>1717.1</v>
      </c>
      <c r="L255" s="3" t="n">
        <v>1523.28</v>
      </c>
      <c r="M255" s="3" t="n">
        <v>1722.02</v>
      </c>
      <c r="N255" s="3" t="n">
        <v>1495.91</v>
      </c>
      <c r="O255" s="3">
        <f>SUM(C255:N255)</f>
        <v/>
      </c>
      <c r="P255" t="inlineStr">
        <is>
          <t>T12 [Jocelyn Wheeler, 10/27/24]</t>
        </is>
      </c>
    </row>
    <row r="256">
      <c r="B256" s="8" t="inlineStr">
        <is>
          <t>Subtotal</t>
        </is>
      </c>
      <c r="C256" s="9">
        <f>SUM(C247:C255)</f>
        <v/>
      </c>
      <c r="D256" s="9">
        <f>SUM(D247:D255)</f>
        <v/>
      </c>
      <c r="E256" s="9">
        <f>SUM(E247:E255)</f>
        <v/>
      </c>
      <c r="F256" s="9">
        <f>SUM(F247:F255)</f>
        <v/>
      </c>
      <c r="G256" s="9">
        <f>SUM(G247:G255)</f>
        <v/>
      </c>
      <c r="H256" s="9">
        <f>SUM(H247:H255)</f>
        <v/>
      </c>
      <c r="I256" s="9">
        <f>SUM(I247:I255)</f>
        <v/>
      </c>
      <c r="J256" s="9">
        <f>SUM(J247:J255)</f>
        <v/>
      </c>
      <c r="K256" s="9">
        <f>SUM(K247:K255)</f>
        <v/>
      </c>
      <c r="L256" s="9">
        <f>SUM(L247:L255)</f>
        <v/>
      </c>
      <c r="M256" s="9">
        <f>SUM(M247:M255)</f>
        <v/>
      </c>
      <c r="N256" s="9">
        <f>SUM(N247:N255)</f>
        <v/>
      </c>
      <c r="O256" s="9">
        <f>SUM(C256:N256)</f>
        <v/>
      </c>
    </row>
    <row r="258">
      <c r="B258" s="5" t="inlineStr">
        <is>
          <t>Total Utilities</t>
        </is>
      </c>
      <c r="C258" s="10">
        <f>C244+C256</f>
        <v/>
      </c>
      <c r="D258" s="10">
        <f>D244+D256</f>
        <v/>
      </c>
      <c r="E258" s="10">
        <f>E244+E256</f>
        <v/>
      </c>
      <c r="F258" s="10">
        <f>F244+F256</f>
        <v/>
      </c>
      <c r="G258" s="10">
        <f>G244+G256</f>
        <v/>
      </c>
      <c r="H258" s="10">
        <f>H244+H256</f>
        <v/>
      </c>
      <c r="I258" s="10">
        <f>I244+I256</f>
        <v/>
      </c>
      <c r="J258" s="10">
        <f>J244+J256</f>
        <v/>
      </c>
      <c r="K258" s="10">
        <f>K244+K256</f>
        <v/>
      </c>
      <c r="L258" s="10">
        <f>L244+L256</f>
        <v/>
      </c>
      <c r="M258" s="10">
        <f>M244+M256</f>
        <v/>
      </c>
      <c r="N258" s="10">
        <f>N244+N256</f>
        <v/>
      </c>
      <c r="O258" s="10">
        <f>SUM(C258:N258)</f>
        <v/>
      </c>
    </row>
    <row r="260">
      <c r="B260" s="5" t="inlineStr">
        <is>
          <t>INSURANCE &amp; TAXES</t>
        </is>
      </c>
    </row>
    <row r="261">
      <c r="B261" s="6" t="inlineStr">
        <is>
          <t>PROPERTY TAXES</t>
        </is>
      </c>
    </row>
    <row r="262">
      <c r="A262" t="inlineStr">
        <is>
          <t>6305-0000</t>
        </is>
      </c>
      <c r="B262" s="7" t="inlineStr">
        <is>
          <t>Franchise Taxes</t>
        </is>
      </c>
      <c r="C262" s="3" t="n">
        <v>1619</v>
      </c>
      <c r="D262" s="3" t="n">
        <v>1619</v>
      </c>
      <c r="E262" s="3" t="n">
        <v>1619</v>
      </c>
      <c r="F262" s="3" t="n">
        <v>-3806</v>
      </c>
      <c r="G262" s="3" t="n">
        <v>1284</v>
      </c>
      <c r="H262" s="3" t="n">
        <v>1284</v>
      </c>
      <c r="I262" s="3" t="n">
        <v>1284</v>
      </c>
      <c r="J262" s="3" t="n">
        <v>1284</v>
      </c>
      <c r="K262" s="3" t="n">
        <v>1284</v>
      </c>
      <c r="L262" s="3" t="n">
        <v>1284</v>
      </c>
      <c r="M262" s="3" t="n">
        <v>1284</v>
      </c>
      <c r="N262" s="3" t="n">
        <v>1284</v>
      </c>
      <c r="O262" s="3">
        <f>SUM(C262:N262)</f>
        <v/>
      </c>
      <c r="P262" t="inlineStr"/>
    </row>
    <row r="263">
      <c r="B263" s="8" t="inlineStr">
        <is>
          <t>Subtotal</t>
        </is>
      </c>
      <c r="C263" s="9">
        <f>SUM(C262:C262)</f>
        <v/>
      </c>
      <c r="D263" s="9">
        <f>SUM(D262:D262)</f>
        <v/>
      </c>
      <c r="E263" s="9">
        <f>SUM(E262:E262)</f>
        <v/>
      </c>
      <c r="F263" s="9">
        <f>SUM(F262:F262)</f>
        <v/>
      </c>
      <c r="G263" s="9">
        <f>SUM(G262:G262)</f>
        <v/>
      </c>
      <c r="H263" s="9">
        <f>SUM(H262:H262)</f>
        <v/>
      </c>
      <c r="I263" s="9">
        <f>SUM(I262:I262)</f>
        <v/>
      </c>
      <c r="J263" s="9">
        <f>SUM(J262:J262)</f>
        <v/>
      </c>
      <c r="K263" s="9">
        <f>SUM(K262:K262)</f>
        <v/>
      </c>
      <c r="L263" s="9">
        <f>SUM(L262:L262)</f>
        <v/>
      </c>
      <c r="M263" s="9">
        <f>SUM(M262:M262)</f>
        <v/>
      </c>
      <c r="N263" s="9">
        <f>SUM(N262:N262)</f>
        <v/>
      </c>
      <c r="O263" s="9">
        <f>SUM(C263:N263)</f>
        <v/>
      </c>
    </row>
    <row r="265">
      <c r="B265" s="6" t="inlineStr">
        <is>
          <t>PROPERTY INSURANCE</t>
        </is>
      </c>
    </row>
    <row r="266">
      <c r="A266" t="inlineStr">
        <is>
          <t>6355-0000</t>
        </is>
      </c>
      <c r="B266" s="7" t="inlineStr">
        <is>
          <t>Insurance - Property</t>
        </is>
      </c>
      <c r="C266" s="3" t="n">
        <v>31013.75</v>
      </c>
      <c r="D266" s="3" t="n">
        <v>31013.75</v>
      </c>
      <c r="E266" s="3" t="n">
        <v>31013.75</v>
      </c>
      <c r="F266" s="3" t="n">
        <v>28987.33</v>
      </c>
      <c r="G266" s="3" t="n">
        <v>28987.33</v>
      </c>
      <c r="H266" s="3" t="n">
        <v>28987.3</v>
      </c>
      <c r="I266" s="3" t="n">
        <v>28987.3</v>
      </c>
      <c r="J266" s="3" t="n">
        <v>28987.33</v>
      </c>
      <c r="K266" s="3" t="n">
        <v>28987.33</v>
      </c>
      <c r="L266" s="3" t="n">
        <v>28987.33</v>
      </c>
      <c r="M266" s="3" t="n">
        <v>29498.71</v>
      </c>
      <c r="N266" s="3" t="n">
        <v>29982.53</v>
      </c>
      <c r="O266" s="3">
        <f>SUM(C266:N266)</f>
        <v/>
      </c>
      <c r="P266" t="inlineStr"/>
    </row>
    <row r="267">
      <c r="A267" t="inlineStr">
        <is>
          <t>6370-0000</t>
        </is>
      </c>
      <c r="B267" s="7" t="inlineStr">
        <is>
          <t>Insurance - Other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B268" s="8" t="inlineStr">
        <is>
          <t>Subtotal</t>
        </is>
      </c>
      <c r="C268" s="9">
        <f>SUM(C266:C267)</f>
        <v/>
      </c>
      <c r="D268" s="9">
        <f>SUM(D266:D267)</f>
        <v/>
      </c>
      <c r="E268" s="9">
        <f>SUM(E266:E267)</f>
        <v/>
      </c>
      <c r="F268" s="9">
        <f>SUM(F266:F267)</f>
        <v/>
      </c>
      <c r="G268" s="9">
        <f>SUM(G266:G267)</f>
        <v/>
      </c>
      <c r="H268" s="9">
        <f>SUM(H266:H267)</f>
        <v/>
      </c>
      <c r="I268" s="9">
        <f>SUM(I266:I267)</f>
        <v/>
      </c>
      <c r="J268" s="9">
        <f>SUM(J266:J267)</f>
        <v/>
      </c>
      <c r="K268" s="9">
        <f>SUM(K266:K267)</f>
        <v/>
      </c>
      <c r="L268" s="9">
        <f>SUM(L266:L267)</f>
        <v/>
      </c>
      <c r="M268" s="9">
        <f>SUM(M266:M267)</f>
        <v/>
      </c>
      <c r="N268" s="9">
        <f>SUM(N266:N267)</f>
        <v/>
      </c>
      <c r="O268" s="9">
        <f>SUM(C268:N268)</f>
        <v/>
      </c>
    </row>
    <row r="270">
      <c r="B270" s="5" t="inlineStr">
        <is>
          <t>Total Insurance &amp; Taxes</t>
        </is>
      </c>
      <c r="C270" s="10">
        <f>C263+C268</f>
        <v/>
      </c>
      <c r="D270" s="10">
        <f>D263+D268</f>
        <v/>
      </c>
      <c r="E270" s="10">
        <f>E263+E268</f>
        <v/>
      </c>
      <c r="F270" s="10">
        <f>F263+F268</f>
        <v/>
      </c>
      <c r="G270" s="10">
        <f>G263+G268</f>
        <v/>
      </c>
      <c r="H270" s="10">
        <f>H263+H268</f>
        <v/>
      </c>
      <c r="I270" s="10">
        <f>I263+I268</f>
        <v/>
      </c>
      <c r="J270" s="10">
        <f>J263+J268</f>
        <v/>
      </c>
      <c r="K270" s="10">
        <f>K263+K268</f>
        <v/>
      </c>
      <c r="L270" s="10">
        <f>L263+L268</f>
        <v/>
      </c>
      <c r="M270" s="10">
        <f>M263+M268</f>
        <v/>
      </c>
      <c r="N270" s="10">
        <f>N263+N268</f>
        <v/>
      </c>
      <c r="O270" s="10">
        <f>SUM(C270:N270)</f>
        <v/>
      </c>
    </row>
    <row r="272">
      <c r="B272" s="5" t="inlineStr">
        <is>
          <t>MANAGEMENT FEE</t>
        </is>
      </c>
    </row>
    <row r="273">
      <c r="B273" s="6" t="inlineStr">
        <is>
          <t>MANAGEMENT FEE</t>
        </is>
      </c>
    </row>
    <row r="274">
      <c r="A274" t="inlineStr">
        <is>
          <t>6201-0000</t>
        </is>
      </c>
      <c r="B274" s="7" t="inlineStr">
        <is>
          <t>Property Management Fee</t>
        </is>
      </c>
      <c r="C274" s="3" t="n">
        <v>10479.7941</v>
      </c>
      <c r="D274" s="3" t="n">
        <v>9801.002699999999</v>
      </c>
      <c r="E274" s="3" t="n">
        <v>9832.3593</v>
      </c>
      <c r="F274" s="3" t="n">
        <v>9949.508400000001</v>
      </c>
      <c r="G274" s="3" t="n">
        <v>10129.0617</v>
      </c>
      <c r="H274" s="3" t="n">
        <v>10124.4351</v>
      </c>
      <c r="I274" s="3" t="n">
        <v>10141.1301</v>
      </c>
      <c r="J274" s="3" t="n">
        <v>10107.534</v>
      </c>
      <c r="K274" s="3" t="n">
        <v>10382.5365</v>
      </c>
      <c r="L274" s="3" t="n">
        <v>9485.0265</v>
      </c>
      <c r="M274" s="3" t="n">
        <v>9644.530499999999</v>
      </c>
      <c r="N274" s="3" t="n">
        <v>8000</v>
      </c>
      <c r="O274" s="3">
        <f>SUM(C274:N274)</f>
        <v/>
      </c>
      <c r="P274" t="inlineStr">
        <is>
          <t>3% of revenue or $8,000/mo min</t>
        </is>
      </c>
    </row>
    <row r="275">
      <c r="B275" s="8" t="inlineStr">
        <is>
          <t>Subtotal</t>
        </is>
      </c>
      <c r="C275" s="9">
        <f>SUM(C274:C274)</f>
        <v/>
      </c>
      <c r="D275" s="9">
        <f>SUM(D274:D274)</f>
        <v/>
      </c>
      <c r="E275" s="9">
        <f>SUM(E274:E274)</f>
        <v/>
      </c>
      <c r="F275" s="9">
        <f>SUM(F274:F274)</f>
        <v/>
      </c>
      <c r="G275" s="9">
        <f>SUM(G274:G274)</f>
        <v/>
      </c>
      <c r="H275" s="9">
        <f>SUM(H274:H274)</f>
        <v/>
      </c>
      <c r="I275" s="9">
        <f>SUM(I274:I274)</f>
        <v/>
      </c>
      <c r="J275" s="9">
        <f>SUM(J274:J274)</f>
        <v/>
      </c>
      <c r="K275" s="9">
        <f>SUM(K274:K274)</f>
        <v/>
      </c>
      <c r="L275" s="9">
        <f>SUM(L274:L274)</f>
        <v/>
      </c>
      <c r="M275" s="9">
        <f>SUM(M274:M274)</f>
        <v/>
      </c>
      <c r="N275" s="9">
        <f>SUM(N274:N274)</f>
        <v/>
      </c>
      <c r="O275" s="9">
        <f>SUM(C275:N275)</f>
        <v/>
      </c>
    </row>
    <row r="277">
      <c r="B277" s="5" t="inlineStr">
        <is>
          <t>Total Management Fee</t>
        </is>
      </c>
      <c r="C277" s="10">
        <f>C275</f>
        <v/>
      </c>
      <c r="D277" s="10">
        <f>D275</f>
        <v/>
      </c>
      <c r="E277" s="10">
        <f>E275</f>
        <v/>
      </c>
      <c r="F277" s="10">
        <f>F275</f>
        <v/>
      </c>
      <c r="G277" s="10">
        <f>G275</f>
        <v/>
      </c>
      <c r="H277" s="10">
        <f>H275</f>
        <v/>
      </c>
      <c r="I277" s="10">
        <f>I275</f>
        <v/>
      </c>
      <c r="J277" s="10">
        <f>J275</f>
        <v/>
      </c>
      <c r="K277" s="10">
        <f>K275</f>
        <v/>
      </c>
      <c r="L277" s="10">
        <f>L275</f>
        <v/>
      </c>
      <c r="M277" s="10">
        <f>M275</f>
        <v/>
      </c>
      <c r="N277" s="10">
        <f>N275</f>
        <v/>
      </c>
      <c r="O277" s="10">
        <f>SUM(C277:N277)</f>
        <v/>
      </c>
    </row>
    <row r="279">
      <c r="B279" s="5" t="inlineStr">
        <is>
          <t>BELOW NOI</t>
        </is>
      </c>
    </row>
    <row r="280">
      <c r="B280" s="6" t="inlineStr">
        <is>
          <t>INTERIOR REDEVELOPMENT</t>
        </is>
      </c>
    </row>
    <row r="281">
      <c r="A281" t="inlineStr">
        <is>
          <t>5411-0000</t>
        </is>
      </c>
      <c r="B281" s="7" t="inlineStr">
        <is>
          <t>Ceiling Fans</t>
        </is>
      </c>
      <c r="C281" s="3" t="n">
        <v>0</v>
      </c>
      <c r="D281" s="3" t="n">
        <v>0</v>
      </c>
      <c r="E281" s="3" t="n">
        <v>0</v>
      </c>
      <c r="F281" s="3" t="n">
        <v>0</v>
      </c>
      <c r="G281" s="3" t="n">
        <v>0</v>
      </c>
      <c r="H281" s="3" t="n">
        <v>0</v>
      </c>
      <c r="I281" s="3" t="n">
        <v>0</v>
      </c>
      <c r="J281" s="3" t="n">
        <v>0</v>
      </c>
      <c r="K281" s="3" t="n">
        <v>0</v>
      </c>
      <c r="L281" s="3" t="n">
        <v>495.27</v>
      </c>
      <c r="M281" s="3" t="n">
        <v>0</v>
      </c>
      <c r="N281" s="3" t="n">
        <v>0</v>
      </c>
      <c r="O281" s="3">
        <f>SUM(C281:N281)</f>
        <v/>
      </c>
      <c r="P281" t="inlineStr"/>
    </row>
    <row r="282">
      <c r="A282" t="inlineStr">
        <is>
          <t>5417-0000</t>
        </is>
      </c>
      <c r="B282" s="7" t="inlineStr">
        <is>
          <t>Redevelopment Labor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1492.79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PLUMBING</t>
        </is>
      </c>
    </row>
    <row r="286">
      <c r="A286" t="inlineStr">
        <is>
          <t>5461-0000</t>
        </is>
      </c>
      <c r="B286" s="7" t="inlineStr">
        <is>
          <t>Faucets/Showerheads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389.67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NON-OPERATING EXPENSE</t>
        </is>
      </c>
    </row>
    <row r="290">
      <c r="A290" t="inlineStr">
        <is>
          <t>7002-0000</t>
        </is>
      </c>
      <c r="B290" s="7" t="inlineStr">
        <is>
          <t>Renovation Capex - Other</t>
        </is>
      </c>
      <c r="C290" s="3" t="n">
        <v>0</v>
      </c>
      <c r="D290" s="3" t="n">
        <v>0</v>
      </c>
      <c r="E290" s="3" t="n">
        <v>0</v>
      </c>
      <c r="F290" s="3" t="n">
        <v>63192.19</v>
      </c>
      <c r="G290" s="3" t="n">
        <v>1981.96</v>
      </c>
      <c r="H290" s="3" t="n">
        <v>0</v>
      </c>
      <c r="I290" s="3" t="n">
        <v>0</v>
      </c>
      <c r="J290" s="3" t="n">
        <v>-17984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FUND &amp; SEPARATE ACCOUNT EXPENSES</t>
        </is>
      </c>
    </row>
    <row r="294">
      <c r="A294" t="inlineStr">
        <is>
          <t>8100-0000</t>
        </is>
      </c>
      <c r="B294" s="7" t="inlineStr">
        <is>
          <t>Asset Management Fees</t>
        </is>
      </c>
      <c r="C294" s="3" t="n">
        <v>0</v>
      </c>
      <c r="D294" s="3" t="n">
        <v>0</v>
      </c>
      <c r="E294" s="3" t="n">
        <v>0</v>
      </c>
      <c r="F294" s="3" t="n">
        <v>38050.5</v>
      </c>
      <c r="G294" s="3" t="n">
        <v>0</v>
      </c>
      <c r="H294" s="3" t="n">
        <v>-38050.5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5" t="inlineStr">
        <is>
          <t>Total Below NOI</t>
        </is>
      </c>
      <c r="C297" s="10">
        <f>C283+C287+C291+C295</f>
        <v/>
      </c>
      <c r="D297" s="10">
        <f>D283+D287+D291+D295</f>
        <v/>
      </c>
      <c r="E297" s="10">
        <f>E283+E287+E291+E295</f>
        <v/>
      </c>
      <c r="F297" s="10">
        <f>F283+F287+F291+F295</f>
        <v/>
      </c>
      <c r="G297" s="10">
        <f>G283+G287+G291+G295</f>
        <v/>
      </c>
      <c r="H297" s="10">
        <f>H283+H287+H291+H295</f>
        <v/>
      </c>
      <c r="I297" s="10">
        <f>I283+I287+I291+I295</f>
        <v/>
      </c>
      <c r="J297" s="10">
        <f>J283+J287+J291+J295</f>
        <v/>
      </c>
      <c r="K297" s="10">
        <f>K283+K287+K291+K295</f>
        <v/>
      </c>
      <c r="L297" s="10">
        <f>L283+L287+L291+L295</f>
        <v/>
      </c>
      <c r="M297" s="10">
        <f>M283+M287+M291+M295</f>
        <v/>
      </c>
      <c r="N297" s="10">
        <f>N283+N287+N291+N295</f>
        <v/>
      </c>
      <c r="O297" s="10">
        <f>SUM(C297:N297)</f>
        <v/>
      </c>
    </row>
    <row r="299">
      <c r="B299" s="1" t="inlineStr">
        <is>
          <t>TOTAL INCOME</t>
        </is>
      </c>
      <c r="C299" s="11">
        <f>C40+C87</f>
        <v/>
      </c>
      <c r="D299" s="11">
        <f>D40+D87</f>
        <v/>
      </c>
      <c r="E299" s="11">
        <f>E40+E87</f>
        <v/>
      </c>
      <c r="F299" s="11">
        <f>F40+F87</f>
        <v/>
      </c>
      <c r="G299" s="11">
        <f>G40+G87</f>
        <v/>
      </c>
      <c r="H299" s="11">
        <f>H40+H87</f>
        <v/>
      </c>
      <c r="I299" s="11">
        <f>I40+I87</f>
        <v/>
      </c>
      <c r="J299" s="11">
        <f>J40+J87</f>
        <v/>
      </c>
      <c r="K299" s="11">
        <f>K40+K87</f>
        <v/>
      </c>
      <c r="L299" s="11">
        <f>L40+L87</f>
        <v/>
      </c>
      <c r="M299" s="11">
        <f>M40+M87</f>
        <v/>
      </c>
      <c r="N299" s="11">
        <f>N40+N87</f>
        <v/>
      </c>
      <c r="O299" s="11">
        <f>SUM(C299:N299)</f>
        <v/>
      </c>
    </row>
    <row r="301">
      <c r="B301" s="1" t="inlineStr">
        <is>
          <t>TOTAL EXPENSES</t>
        </is>
      </c>
      <c r="C301" s="11">
        <f>C112+C181+C200+C238+C258+C270+C277</f>
        <v/>
      </c>
      <c r="D301" s="11">
        <f>D112+D181+D200+D238+D258+D270+D277</f>
        <v/>
      </c>
      <c r="E301" s="11">
        <f>E112+E181+E200+E238+E258+E270+E277</f>
        <v/>
      </c>
      <c r="F301" s="11">
        <f>F112+F181+F200+F238+F258+F270+F277</f>
        <v/>
      </c>
      <c r="G301" s="11">
        <f>G112+G181+G200+G238+G258+G270+G277</f>
        <v/>
      </c>
      <c r="H301" s="11">
        <f>H112+H181+H200+H238+H258+H270+H277</f>
        <v/>
      </c>
      <c r="I301" s="11">
        <f>I112+I181+I200+I238+I258+I270+I277</f>
        <v/>
      </c>
      <c r="J301" s="11">
        <f>J112+J181+J200+J238+J258+J270+J277</f>
        <v/>
      </c>
      <c r="K301" s="11">
        <f>K112+K181+K200+K238+K258+K270+K277</f>
        <v/>
      </c>
      <c r="L301" s="11">
        <f>L112+L181+L200+L238+L258+L270+L277</f>
        <v/>
      </c>
      <c r="M301" s="11">
        <f>M112+M181+M200+M238+M258+M270+M277</f>
        <v/>
      </c>
      <c r="N301" s="11">
        <f>N112+N181+N200+N238+N258+N270+N277</f>
        <v/>
      </c>
      <c r="O301" s="11">
        <f>SUM(C301:N301)</f>
        <v/>
      </c>
    </row>
    <row r="303">
      <c r="B303" s="1" t="inlineStr">
        <is>
          <t>NET OPERATING INCOME</t>
        </is>
      </c>
      <c r="C303" s="11">
        <f>C299-C301</f>
        <v/>
      </c>
      <c r="D303" s="11">
        <f>D299-D301</f>
        <v/>
      </c>
      <c r="E303" s="11">
        <f>E299-E301</f>
        <v/>
      </c>
      <c r="F303" s="11">
        <f>F299-F301</f>
        <v/>
      </c>
      <c r="G303" s="11">
        <f>G299-G301</f>
        <v/>
      </c>
      <c r="H303" s="11">
        <f>H299-H301</f>
        <v/>
      </c>
      <c r="I303" s="11">
        <f>I299-I301</f>
        <v/>
      </c>
      <c r="J303" s="11">
        <f>J299-J301</f>
        <v/>
      </c>
      <c r="K303" s="11">
        <f>K299-K301</f>
        <v/>
      </c>
      <c r="L303" s="11">
        <f>L299-L301</f>
        <v/>
      </c>
      <c r="M303" s="11">
        <f>M299-M301</f>
        <v/>
      </c>
      <c r="N303" s="11">
        <f>N299-N301</f>
        <v/>
      </c>
      <c r="O303" s="11">
        <f>SUM(C303:N303)</f>
        <v/>
      </c>
    </row>
    <row r="305">
      <c r="B305" s="1" t="inlineStr">
        <is>
          <t>NET INCOME</t>
        </is>
      </c>
      <c r="C305" s="11">
        <f>C303-C297</f>
        <v/>
      </c>
      <c r="D305" s="11">
        <f>D303-D297</f>
        <v/>
      </c>
      <c r="E305" s="11">
        <f>E303-E297</f>
        <v/>
      </c>
      <c r="F305" s="11">
        <f>F303-F297</f>
        <v/>
      </c>
      <c r="G305" s="11">
        <f>G303-G297</f>
        <v/>
      </c>
      <c r="H305" s="11">
        <f>H303-H297</f>
        <v/>
      </c>
      <c r="I305" s="11">
        <f>I303-I297</f>
        <v/>
      </c>
      <c r="J305" s="11">
        <f>J303-J297</f>
        <v/>
      </c>
      <c r="K305" s="11">
        <f>K303-K297</f>
        <v/>
      </c>
      <c r="L305" s="11">
        <f>L303-L297</f>
        <v/>
      </c>
      <c r="M305" s="11">
        <f>M303-M297</f>
        <v/>
      </c>
      <c r="N305" s="11">
        <f>N303-N297</f>
        <v/>
      </c>
      <c r="O305" s="11">
        <f>SUM(C305:N305)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2026-04-19T22:41:39Z</dcterms:created>
  <dcterms:modified xsi:type="dcterms:W3CDTF">2026-04-19T22:41:39Z</dcterms:modified>
</cp:coreProperties>
</file>