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8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Briarwest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O312</f>
        <v/>
      </c>
    </row>
    <row r="5">
      <c r="A5" s="2" t="inlineStr">
        <is>
          <t>Total Expenses</t>
        </is>
      </c>
      <c r="B5" s="3">
        <f>O314</f>
        <v/>
      </c>
    </row>
    <row r="6">
      <c r="A6" s="2" t="inlineStr">
        <is>
          <t>NOI</t>
        </is>
      </c>
      <c r="B6" s="3">
        <f>O316</f>
        <v/>
      </c>
    </row>
    <row r="7">
      <c r="A7" s="2" t="inlineStr">
        <is>
          <t>NOI/Unit</t>
        </is>
      </c>
      <c r="B7" s="3">
        <f>O316/227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235445</v>
      </c>
      <c r="D12" s="3" t="n">
        <v>235445</v>
      </c>
      <c r="E12" s="3" t="n">
        <v>235445</v>
      </c>
      <c r="F12" s="3" t="n">
        <v>238570</v>
      </c>
      <c r="G12" s="3" t="n">
        <v>252840</v>
      </c>
      <c r="H12" s="3" t="n">
        <v>253699</v>
      </c>
      <c r="I12" s="3" t="n">
        <v>253969</v>
      </c>
      <c r="J12" s="3" t="n">
        <v>254912</v>
      </c>
      <c r="K12" s="3" t="n">
        <v>254926</v>
      </c>
      <c r="L12" s="3" t="n">
        <v>247785</v>
      </c>
      <c r="M12" s="3" t="n">
        <v>250334</v>
      </c>
      <c r="N12" s="3" t="n">
        <v>249069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-33953</v>
      </c>
      <c r="D13" s="3" t="n">
        <v>-30232</v>
      </c>
      <c r="E13" s="3" t="n">
        <v>-29709</v>
      </c>
      <c r="F13" s="3" t="n">
        <v>-31946</v>
      </c>
      <c r="G13" s="3" t="n">
        <v>-45354</v>
      </c>
      <c r="H13" s="3" t="n">
        <v>-43896</v>
      </c>
      <c r="I13" s="3" t="n">
        <v>-46234</v>
      </c>
      <c r="J13" s="3" t="n">
        <v>-45743</v>
      </c>
      <c r="K13" s="3" t="n">
        <v>-47921</v>
      </c>
      <c r="L13" s="3" t="n">
        <v>-39688</v>
      </c>
      <c r="M13" s="3" t="n">
        <v>-34790</v>
      </c>
      <c r="N13" s="3" t="n">
        <v>-40262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0</v>
      </c>
      <c r="D17" s="3" t="n">
        <v>0</v>
      </c>
      <c r="E17" s="3" t="n">
        <v>1365</v>
      </c>
      <c r="F17" s="3" t="n">
        <v>-1365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-17818</v>
      </c>
      <c r="D21" s="3" t="n">
        <v>-19716</v>
      </c>
      <c r="E21" s="3" t="n">
        <v>-14903</v>
      </c>
      <c r="F21" s="3" t="n">
        <v>-10847</v>
      </c>
      <c r="G21" s="3" t="n">
        <v>-8158</v>
      </c>
      <c r="H21" s="3" t="n">
        <v>-6263</v>
      </c>
      <c r="I21" s="3" t="n">
        <v>-4008</v>
      </c>
      <c r="J21" s="3" t="n">
        <v>-4391</v>
      </c>
      <c r="K21" s="3" t="n">
        <v>-5001</v>
      </c>
      <c r="L21" s="3" t="n">
        <v>-7222</v>
      </c>
      <c r="M21" s="3" t="n">
        <v>-10590</v>
      </c>
      <c r="N21" s="3" t="n">
        <v>-15818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300</v>
      </c>
      <c r="D22" s="3" t="n">
        <v>300</v>
      </c>
      <c r="E22" s="3" t="n">
        <v>300</v>
      </c>
      <c r="F22" s="3" t="n">
        <v>300</v>
      </c>
      <c r="G22" s="3" t="n">
        <v>300</v>
      </c>
      <c r="H22" s="3" t="n">
        <v>300</v>
      </c>
      <c r="I22" s="3" t="n">
        <v>319</v>
      </c>
      <c r="J22" s="3" t="n">
        <v>48</v>
      </c>
      <c r="K22" s="3" t="n">
        <v>0</v>
      </c>
      <c r="L22" s="3" t="n">
        <v>348</v>
      </c>
      <c r="M22" s="3" t="n">
        <v>300</v>
      </c>
      <c r="N22" s="3" t="n">
        <v>300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-3049.24</v>
      </c>
      <c r="D26" s="3" t="n">
        <v>-3049.24</v>
      </c>
      <c r="E26" s="3" t="n">
        <v>-3049.24</v>
      </c>
      <c r="F26" s="3" t="n">
        <v>-3049.24</v>
      </c>
      <c r="G26" s="3" t="n">
        <v>-3049.24</v>
      </c>
      <c r="H26" s="3" t="n">
        <v>-3049.24</v>
      </c>
      <c r="I26" s="3" t="n">
        <v>-3049.24</v>
      </c>
      <c r="J26" s="3" t="n">
        <v>-3049.24</v>
      </c>
      <c r="K26" s="3" t="n">
        <v>-3049.24</v>
      </c>
      <c r="L26" s="3" t="n">
        <v>-3049.24</v>
      </c>
      <c r="M26" s="3" t="n">
        <v>-3049.24</v>
      </c>
      <c r="N26" s="3" t="n">
        <v>-3049.24</v>
      </c>
      <c r="O26" s="3">
        <f>SUM(C26:N26)</f>
        <v/>
      </c>
      <c r="P26" t="inlineStr"/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145.8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250</v>
      </c>
      <c r="L27" s="3" t="n">
        <v>0</v>
      </c>
      <c r="M27" s="3" t="n">
        <v>73</v>
      </c>
      <c r="N27" s="3" t="n">
        <v>0</v>
      </c>
      <c r="O27" s="3">
        <f>SUM(C27:N27)</f>
        <v/>
      </c>
      <c r="P27" t="inlineStr"/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227</v>
      </c>
      <c r="D31" s="3" t="n">
        <v>407</v>
      </c>
      <c r="E31" s="3" t="n">
        <v>495</v>
      </c>
      <c r="F31" s="3" t="n">
        <v>660</v>
      </c>
      <c r="G31" s="3" t="n">
        <v>441</v>
      </c>
      <c r="H31" s="3" t="n">
        <v>430</v>
      </c>
      <c r="I31" s="3" t="n">
        <v>450</v>
      </c>
      <c r="J31" s="3" t="n">
        <v>450</v>
      </c>
      <c r="K31" s="3" t="n">
        <v>450</v>
      </c>
      <c r="L31" s="3" t="n">
        <v>492</v>
      </c>
      <c r="M31" s="3" t="n">
        <v>485</v>
      </c>
      <c r="N31" s="3" t="n">
        <v>553</v>
      </c>
      <c r="O31" s="3">
        <f>SUM(C31:N31)</f>
        <v/>
      </c>
      <c r="P31" t="inlineStr">
        <is>
          <t>Assume an 8% increase due to only 48% of the property is charged the fee. [Myleeka Landrum, 10/23/24]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2085.6</v>
      </c>
      <c r="D32" s="3" t="n">
        <v>1747.6</v>
      </c>
      <c r="E32" s="3" t="n">
        <v>1793.4</v>
      </c>
      <c r="F32" s="3" t="n">
        <v>897.7</v>
      </c>
      <c r="G32" s="3" t="n">
        <v>1146.4</v>
      </c>
      <c r="H32" s="3" t="n">
        <v>2281.9</v>
      </c>
      <c r="I32" s="3" t="n">
        <v>2003.1</v>
      </c>
      <c r="J32" s="3" t="n">
        <v>1280.7</v>
      </c>
      <c r="K32" s="3" t="n">
        <v>2128.9</v>
      </c>
      <c r="L32" s="3" t="n">
        <v>2768.5</v>
      </c>
      <c r="M32" s="3" t="n">
        <v>3031</v>
      </c>
      <c r="N32" s="3" t="n">
        <v>2504.8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150</v>
      </c>
      <c r="D33" s="3" t="n">
        <v>225</v>
      </c>
      <c r="E33" s="3" t="n">
        <v>375</v>
      </c>
      <c r="F33" s="3" t="n">
        <v>375</v>
      </c>
      <c r="G33" s="3" t="n">
        <v>300</v>
      </c>
      <c r="H33" s="3" t="n">
        <v>225</v>
      </c>
      <c r="I33" s="3" t="n">
        <v>375</v>
      </c>
      <c r="J33" s="3" t="n">
        <v>495</v>
      </c>
      <c r="K33" s="3" t="n">
        <v>150</v>
      </c>
      <c r="L33" s="3" t="n">
        <v>60</v>
      </c>
      <c r="M33" s="3" t="n">
        <v>180</v>
      </c>
      <c r="N33" s="3" t="n">
        <v>150</v>
      </c>
      <c r="O33" s="3">
        <f>SUM(C33:N33)</f>
        <v/>
      </c>
      <c r="P33" t="inlineStr">
        <is>
          <t>Assume a decrease in this charge due to the Texas law changing the price from $75 to $30. [Myleeka Landrum, 10/23/24]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1092.63</v>
      </c>
      <c r="D34" s="3" t="n">
        <v>1046.87</v>
      </c>
      <c r="E34" s="3" t="n">
        <v>1031.62</v>
      </c>
      <c r="F34" s="3" t="n">
        <v>1050.05</v>
      </c>
      <c r="G34" s="3" t="n">
        <v>1098.87</v>
      </c>
      <c r="H34" s="3" t="n">
        <v>1034.5</v>
      </c>
      <c r="I34" s="3" t="n">
        <v>1095.04</v>
      </c>
      <c r="J34" s="3" t="n">
        <v>1120.64</v>
      </c>
      <c r="K34" s="3" t="n">
        <v>1275.77</v>
      </c>
      <c r="L34" s="3" t="n">
        <v>1280.23</v>
      </c>
      <c r="M34" s="3" t="n">
        <v>1126.98</v>
      </c>
      <c r="N34" s="3" t="n">
        <v>1070.63</v>
      </c>
      <c r="O34" s="3">
        <f>SUM(C34:N34)</f>
        <v/>
      </c>
      <c r="P34" t="inlineStr">
        <is>
          <t>Assume resident pay $ 8. [Myleeka Landrum, 10/24/24]</t>
        </is>
      </c>
    </row>
    <row r="35">
      <c r="A35" t="inlineStr">
        <is>
          <t>4300-0209</t>
        </is>
      </c>
      <c r="B35" s="7" t="inlineStr">
        <is>
          <t>Credit Builder Income</t>
        </is>
      </c>
      <c r="C35" s="3" t="n">
        <v>89.5</v>
      </c>
      <c r="D35" s="3" t="n">
        <v>98.45</v>
      </c>
      <c r="E35" s="3" t="n">
        <v>107.4</v>
      </c>
      <c r="F35" s="3" t="n">
        <v>143.2</v>
      </c>
      <c r="G35" s="3" t="n">
        <v>268.5</v>
      </c>
      <c r="H35" s="3" t="n">
        <v>295.35</v>
      </c>
      <c r="I35" s="3" t="n">
        <v>286.4</v>
      </c>
      <c r="J35" s="3" t="n">
        <v>268.5</v>
      </c>
      <c r="K35" s="3" t="n">
        <v>364</v>
      </c>
      <c r="L35" s="3" t="n">
        <v>352.1</v>
      </c>
      <c r="M35" s="3" t="n">
        <v>316.3</v>
      </c>
      <c r="N35" s="3" t="n">
        <v>349.15</v>
      </c>
      <c r="O35" s="3">
        <f>SUM(C35:N35)</f>
        <v/>
      </c>
      <c r="P35" t="inlineStr"/>
    </row>
    <row r="36">
      <c r="A36" t="inlineStr">
        <is>
          <t>4300-0210</t>
        </is>
      </c>
      <c r="B36" s="7" t="inlineStr">
        <is>
          <t>Transfer Fees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150</v>
      </c>
      <c r="I36" s="3" t="n">
        <v>0</v>
      </c>
      <c r="J36" s="3" t="n">
        <v>0</v>
      </c>
      <c r="K36" s="3" t="n">
        <v>0</v>
      </c>
      <c r="L36" s="3" t="n">
        <v>300</v>
      </c>
      <c r="M36" s="3" t="n">
        <v>150</v>
      </c>
      <c r="N36" s="3" t="n">
        <v>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SUM(C31:C36)</f>
        <v/>
      </c>
      <c r="D37" s="9">
        <f>SUM(D31:D36)</f>
        <v/>
      </c>
      <c r="E37" s="9">
        <f>SUM(E31:E36)</f>
        <v/>
      </c>
      <c r="F37" s="9">
        <f>SUM(F31:F36)</f>
        <v/>
      </c>
      <c r="G37" s="9">
        <f>SUM(G31:G36)</f>
        <v/>
      </c>
      <c r="H37" s="9">
        <f>SUM(H31:H36)</f>
        <v/>
      </c>
      <c r="I37" s="9">
        <f>SUM(I31:I36)</f>
        <v/>
      </c>
      <c r="J37" s="9">
        <f>SUM(J31:J36)</f>
        <v/>
      </c>
      <c r="K37" s="9">
        <f>SUM(K31:K36)</f>
        <v/>
      </c>
      <c r="L37" s="9">
        <f>SUM(L31:L36)</f>
        <v/>
      </c>
      <c r="M37" s="9">
        <f>SUM(M31:M36)</f>
        <v/>
      </c>
      <c r="N37" s="9">
        <f>SUM(N31:N36)</f>
        <v/>
      </c>
      <c r="O37" s="9">
        <f>SUM(C37:N37)</f>
        <v/>
      </c>
    </row>
    <row r="39">
      <c r="B39" s="5" t="inlineStr">
        <is>
          <t>Total Rental Income</t>
        </is>
      </c>
      <c r="C39" s="10">
        <f>C14+C18+C23+C28+C37</f>
        <v/>
      </c>
      <c r="D39" s="10">
        <f>D14+D18+D23+D28+D37</f>
        <v/>
      </c>
      <c r="E39" s="10">
        <f>E14+E18+E23+E28+E37</f>
        <v/>
      </c>
      <c r="F39" s="10">
        <f>F14+F18+F23+F28+F37</f>
        <v/>
      </c>
      <c r="G39" s="10">
        <f>G14+G18+G23+G28+G37</f>
        <v/>
      </c>
      <c r="H39" s="10">
        <f>H14+H18+H23+H28+H37</f>
        <v/>
      </c>
      <c r="I39" s="10">
        <f>I14+I18+I23+I28+I37</f>
        <v/>
      </c>
      <c r="J39" s="10">
        <f>J14+J18+J23+J28+J37</f>
        <v/>
      </c>
      <c r="K39" s="10">
        <f>K14+K18+K23+K28+K37</f>
        <v/>
      </c>
      <c r="L39" s="10">
        <f>L14+L18+L23+L28+L37</f>
        <v/>
      </c>
      <c r="M39" s="10">
        <f>M14+M18+M23+M28+M37</f>
        <v/>
      </c>
      <c r="N39" s="10">
        <f>N14+N18+N23+N28+N37</f>
        <v/>
      </c>
      <c r="O39" s="10">
        <f>SUM(C39:N39)</f>
        <v/>
      </c>
    </row>
    <row r="41">
      <c r="B41" s="5" t="inlineStr">
        <is>
          <t>OTHER INCOME</t>
        </is>
      </c>
    </row>
    <row r="42">
      <c r="B42" s="6" t="inlineStr">
        <is>
          <t>MOVE-IN CHARGES</t>
        </is>
      </c>
    </row>
    <row r="43">
      <c r="A43" t="inlineStr">
        <is>
          <t>4300-0101</t>
        </is>
      </c>
      <c r="B43" s="7" t="inlineStr">
        <is>
          <t>Admin Fees</t>
        </is>
      </c>
      <c r="C43" s="3" t="n">
        <v>900</v>
      </c>
      <c r="D43" s="3" t="n">
        <v>750</v>
      </c>
      <c r="E43" s="3" t="n">
        <v>450</v>
      </c>
      <c r="F43" s="3" t="n">
        <v>900</v>
      </c>
      <c r="G43" s="3" t="n">
        <v>1800</v>
      </c>
      <c r="H43" s="3" t="n">
        <v>900</v>
      </c>
      <c r="I43" s="3" t="n">
        <v>900</v>
      </c>
      <c r="J43" s="3" t="n">
        <v>600</v>
      </c>
      <c r="K43" s="3" t="n">
        <v>750</v>
      </c>
      <c r="L43" s="3" t="n">
        <v>900</v>
      </c>
      <c r="M43" s="3" t="n">
        <v>900</v>
      </c>
      <c r="N43" s="3" t="n">
        <v>450</v>
      </c>
      <c r="O43" s="3">
        <f>SUM(C43:N43)</f>
        <v/>
      </c>
      <c r="P43" t="inlineStr">
        <is>
          <t>Assume administration fees will increase 33% with new move ins. [Myleeka Landrum, 10/23/24]</t>
        </is>
      </c>
    </row>
    <row r="44">
      <c r="A44" t="inlineStr">
        <is>
          <t>4300-0103</t>
        </is>
      </c>
      <c r="B44" s="7" t="inlineStr">
        <is>
          <t>Waived Admin Fees [negative]</t>
        </is>
      </c>
      <c r="C44" s="3" t="n">
        <v>0</v>
      </c>
      <c r="D44" s="3" t="n">
        <v>-150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495</v>
      </c>
      <c r="D45" s="3" t="n">
        <v>330</v>
      </c>
      <c r="E45" s="3" t="n">
        <v>165</v>
      </c>
      <c r="F45" s="3" t="n">
        <v>385</v>
      </c>
      <c r="G45" s="3" t="n">
        <v>660</v>
      </c>
      <c r="H45" s="3" t="n">
        <v>385</v>
      </c>
      <c r="I45" s="3" t="n">
        <v>385</v>
      </c>
      <c r="J45" s="3" t="n">
        <v>385</v>
      </c>
      <c r="K45" s="3" t="n">
        <v>385</v>
      </c>
      <c r="L45" s="3" t="n">
        <v>330</v>
      </c>
      <c r="M45" s="3" t="n">
        <v>330</v>
      </c>
      <c r="N45" s="3" t="n">
        <v>275</v>
      </c>
      <c r="O45" s="3">
        <f>SUM(C45:N45)</f>
        <v/>
      </c>
      <c r="P45" t="inlineStr">
        <is>
          <t>Assume application fees will go from $55 to $75 starting January 1, 2025. [Myleeka Landrum, 10/23/24]</t>
        </is>
      </c>
    </row>
    <row r="46">
      <c r="A46" t="inlineStr">
        <is>
          <t>4300-0104</t>
        </is>
      </c>
      <c r="B46" s="7" t="inlineStr">
        <is>
          <t>Waived Application Fees [negative]</t>
        </is>
      </c>
      <c r="C46" s="3" t="n">
        <v>0</v>
      </c>
      <c r="D46" s="3" t="n">
        <v>-55</v>
      </c>
      <c r="E46" s="3" t="n">
        <v>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SUM(C43:C46)</f>
        <v/>
      </c>
      <c r="D47" s="9">
        <f>SUM(D43:D46)</f>
        <v/>
      </c>
      <c r="E47" s="9">
        <f>SUM(E43:E46)</f>
        <v/>
      </c>
      <c r="F47" s="9">
        <f>SUM(F43:F46)</f>
        <v/>
      </c>
      <c r="G47" s="9">
        <f>SUM(G43:G46)</f>
        <v/>
      </c>
      <c r="H47" s="9">
        <f>SUM(H43:H46)</f>
        <v/>
      </c>
      <c r="I47" s="9">
        <f>SUM(I43:I46)</f>
        <v/>
      </c>
      <c r="J47" s="9">
        <f>SUM(J43:J46)</f>
        <v/>
      </c>
      <c r="K47" s="9">
        <f>SUM(K43:K46)</f>
        <v/>
      </c>
      <c r="L47" s="9">
        <f>SUM(L43:L46)</f>
        <v/>
      </c>
      <c r="M47" s="9">
        <f>SUM(M43:M46)</f>
        <v/>
      </c>
      <c r="N47" s="9">
        <f>SUM(N43:N46)</f>
        <v/>
      </c>
      <c r="O47" s="9">
        <f>SUM(C47:N47)</f>
        <v/>
      </c>
    </row>
    <row r="49">
      <c r="B49" s="6" t="inlineStr">
        <is>
          <t>MOVE-OUT CHARGES</t>
        </is>
      </c>
    </row>
    <row r="50">
      <c r="A50" t="inlineStr">
        <is>
          <t>4300-0301</t>
        </is>
      </c>
      <c r="B50" s="7" t="inlineStr">
        <is>
          <t>Bad Debt - Other [should be negative]</t>
        </is>
      </c>
      <c r="C50" s="3" t="n">
        <v>-2674.64</v>
      </c>
      <c r="D50" s="3" t="n">
        <v>-2674.64</v>
      </c>
      <c r="E50" s="3" t="n">
        <v>-2674.64</v>
      </c>
      <c r="F50" s="3" t="n">
        <v>-2674.64</v>
      </c>
      <c r="G50" s="3" t="n">
        <v>-2674.64</v>
      </c>
      <c r="H50" s="3" t="n">
        <v>-2674.64</v>
      </c>
      <c r="I50" s="3" t="n">
        <v>-2674.64</v>
      </c>
      <c r="J50" s="3" t="n">
        <v>-2674.64</v>
      </c>
      <c r="K50" s="3" t="n">
        <v>-2674.64</v>
      </c>
      <c r="L50" s="3" t="n">
        <v>-2674.64</v>
      </c>
      <c r="M50" s="3" t="n">
        <v>-2674.64</v>
      </c>
      <c r="N50" s="3" t="n">
        <v>-2674.64</v>
      </c>
      <c r="O50" s="3">
        <f>SUM(C50:N50)</f>
        <v/>
      </c>
      <c r="P50" t="inlineStr"/>
    </row>
    <row r="51">
      <c r="A51" t="inlineStr">
        <is>
          <t>4300-0302</t>
        </is>
      </c>
      <c r="B51" s="7" t="inlineStr">
        <is>
          <t>Bad Debt - Other Recoveries [should be positive]</t>
        </is>
      </c>
      <c r="C51" s="3" t="n">
        <v>401.2</v>
      </c>
      <c r="D51" s="3" t="n">
        <v>401.2</v>
      </c>
      <c r="E51" s="3" t="n">
        <v>401.2</v>
      </c>
      <c r="F51" s="3" t="n">
        <v>401.2</v>
      </c>
      <c r="G51" s="3" t="n">
        <v>401.2</v>
      </c>
      <c r="H51" s="3" t="n">
        <v>401.2</v>
      </c>
      <c r="I51" s="3" t="n">
        <v>401.2</v>
      </c>
      <c r="J51" s="3" t="n">
        <v>401.2</v>
      </c>
      <c r="K51" s="3" t="n">
        <v>401.2</v>
      </c>
      <c r="L51" s="3" t="n">
        <v>401.2</v>
      </c>
      <c r="M51" s="3" t="n">
        <v>401.2</v>
      </c>
      <c r="N51" s="3" t="n">
        <v>401.2</v>
      </c>
      <c r="O51" s="3">
        <f>SUM(C51:N51)</f>
        <v/>
      </c>
      <c r="P51" t="inlineStr"/>
    </row>
    <row r="52">
      <c r="A52" t="inlineStr">
        <is>
          <t>4300-0307</t>
        </is>
      </c>
      <c r="B52" s="7" t="inlineStr">
        <is>
          <t>Eviction Reimbursement</t>
        </is>
      </c>
      <c r="C52" s="3" t="n">
        <v>436.35</v>
      </c>
      <c r="D52" s="3" t="n">
        <v>129</v>
      </c>
      <c r="E52" s="3" t="n">
        <v>130</v>
      </c>
      <c r="F52" s="3" t="n">
        <v>0</v>
      </c>
      <c r="G52" s="3" t="n">
        <v>258</v>
      </c>
      <c r="H52" s="3" t="n">
        <v>259</v>
      </c>
      <c r="I52" s="3" t="n">
        <v>0</v>
      </c>
      <c r="J52" s="3" t="n">
        <v>979</v>
      </c>
      <c r="K52" s="3" t="n">
        <v>0</v>
      </c>
      <c r="L52" s="3" t="n">
        <v>0</v>
      </c>
      <c r="M52" s="3" t="n">
        <v>5.58</v>
      </c>
      <c r="N52" s="3" t="n">
        <v>129</v>
      </c>
      <c r="O52" s="3">
        <f>SUM(C52:N52)</f>
        <v/>
      </c>
      <c r="P52" t="inlineStr"/>
    </row>
    <row r="53">
      <c r="A53" t="inlineStr">
        <is>
          <t>4300-0308</t>
        </is>
      </c>
      <c r="B53" s="7" t="inlineStr">
        <is>
          <t>Move-Out/Damaged Charges</t>
        </is>
      </c>
      <c r="C53" s="3" t="n">
        <v>3792</v>
      </c>
      <c r="D53" s="3" t="n">
        <v>2743.2</v>
      </c>
      <c r="E53" s="3" t="n">
        <v>0</v>
      </c>
      <c r="F53" s="3" t="n">
        <v>564.99</v>
      </c>
      <c r="G53" s="3" t="n">
        <v>3320.07</v>
      </c>
      <c r="H53" s="3" t="n">
        <v>635.59</v>
      </c>
      <c r="I53" s="3" t="n">
        <v>317.9</v>
      </c>
      <c r="J53" s="3" t="n">
        <v>3276.32</v>
      </c>
      <c r="K53" s="3" t="n">
        <v>1390</v>
      </c>
      <c r="L53" s="3" t="n">
        <v>4641.64</v>
      </c>
      <c r="M53" s="3" t="n">
        <v>2680.27</v>
      </c>
      <c r="N53" s="3" t="n">
        <v>978.25</v>
      </c>
      <c r="O53" s="3">
        <f>SUM(C53:N53)</f>
        <v/>
      </c>
      <c r="P53" t="inlineStr"/>
    </row>
    <row r="54">
      <c r="A54" t="inlineStr">
        <is>
          <t>4300-0309</t>
        </is>
      </c>
      <c r="B54" s="7" t="inlineStr">
        <is>
          <t>Termination/Cancellation Fees Income</t>
        </is>
      </c>
      <c r="C54" s="3" t="n">
        <v>2355</v>
      </c>
      <c r="D54" s="3" t="n">
        <v>2664.75</v>
      </c>
      <c r="E54" s="3" t="n">
        <v>4604.5</v>
      </c>
      <c r="F54" s="3" t="n">
        <v>0</v>
      </c>
      <c r="G54" s="3" t="n">
        <v>0</v>
      </c>
      <c r="H54" s="3" t="n">
        <v>1580</v>
      </c>
      <c r="I54" s="3" t="n">
        <v>2520</v>
      </c>
      <c r="J54" s="3" t="n">
        <v>1930</v>
      </c>
      <c r="K54" s="3" t="n">
        <v>1870</v>
      </c>
      <c r="L54" s="3" t="n">
        <v>0</v>
      </c>
      <c r="M54" s="3" t="n">
        <v>2781</v>
      </c>
      <c r="N54" s="3" t="n">
        <v>0</v>
      </c>
      <c r="O54" s="3">
        <f>SUM(C54:N54)</f>
        <v/>
      </c>
      <c r="P54" t="inlineStr"/>
    </row>
    <row r="55">
      <c r="A55" t="inlineStr">
        <is>
          <t>4300-0310</t>
        </is>
      </c>
      <c r="B55" s="7" t="inlineStr">
        <is>
          <t>Trash Removal Fee (Upon Move Out)</t>
        </is>
      </c>
      <c r="C55" s="3" t="n">
        <v>250</v>
      </c>
      <c r="D55" s="3" t="n">
        <v>250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400</v>
      </c>
      <c r="K55" s="3" t="n">
        <v>0</v>
      </c>
      <c r="L55" s="3" t="n">
        <v>0</v>
      </c>
      <c r="M55" s="3" t="n">
        <v>0</v>
      </c>
      <c r="N55" s="3" t="n">
        <v>0</v>
      </c>
      <c r="O55" s="3">
        <f>SUM(C55:N55)</f>
        <v/>
      </c>
      <c r="P55" t="inlineStr"/>
    </row>
    <row r="56">
      <c r="B56" s="8" t="inlineStr">
        <is>
          <t>Subtotal</t>
        </is>
      </c>
      <c r="C56" s="9">
        <f>SUM(C50:C55)</f>
        <v/>
      </c>
      <c r="D56" s="9">
        <f>SUM(D50:D55)</f>
        <v/>
      </c>
      <c r="E56" s="9">
        <f>SUM(E50:E55)</f>
        <v/>
      </c>
      <c r="F56" s="9">
        <f>SUM(F50:F55)</f>
        <v/>
      </c>
      <c r="G56" s="9">
        <f>SUM(G50:G55)</f>
        <v/>
      </c>
      <c r="H56" s="9">
        <f>SUM(H50:H55)</f>
        <v/>
      </c>
      <c r="I56" s="9">
        <f>SUM(I50:I55)</f>
        <v/>
      </c>
      <c r="J56" s="9">
        <f>SUM(J50:J55)</f>
        <v/>
      </c>
      <c r="K56" s="9">
        <f>SUM(K50:K55)</f>
        <v/>
      </c>
      <c r="L56" s="9">
        <f>SUM(L50:L55)</f>
        <v/>
      </c>
      <c r="M56" s="9">
        <f>SUM(M50:M55)</f>
        <v/>
      </c>
      <c r="N56" s="9">
        <f>SUM(N50:N55)</f>
        <v/>
      </c>
      <c r="O56" s="9">
        <f>SUM(C56:N56)</f>
        <v/>
      </c>
    </row>
    <row r="58">
      <c r="B58" s="6" t="inlineStr">
        <is>
          <t>UTILITY INCOME</t>
        </is>
      </c>
    </row>
    <row r="59">
      <c r="A59" t="inlineStr">
        <is>
          <t>4300-0501</t>
        </is>
      </c>
      <c r="B59" s="7" t="inlineStr">
        <is>
          <t>Income - Utility: Electricity</t>
        </is>
      </c>
      <c r="C59" s="3" t="n">
        <v>268.56</v>
      </c>
      <c r="D59" s="3" t="n">
        <v>432.16</v>
      </c>
      <c r="E59" s="3" t="n">
        <v>84.93000000000001</v>
      </c>
      <c r="F59" s="3" t="n">
        <v>151.89</v>
      </c>
      <c r="G59" s="3" t="n">
        <v>75.45</v>
      </c>
      <c r="H59" s="3" t="n">
        <v>423.57</v>
      </c>
      <c r="I59" s="3" t="n">
        <v>157.66</v>
      </c>
      <c r="J59" s="3" t="n">
        <v>420.3</v>
      </c>
      <c r="K59" s="3" t="n">
        <v>205.46</v>
      </c>
      <c r="L59" s="3" t="n">
        <v>272.6</v>
      </c>
      <c r="M59" s="3" t="n">
        <v>783.48</v>
      </c>
      <c r="N59" s="3" t="n">
        <v>518.96</v>
      </c>
      <c r="O59" s="3">
        <f>SUM(C59:N59)</f>
        <v/>
      </c>
      <c r="P59" t="inlineStr"/>
    </row>
    <row r="60">
      <c r="A60" t="inlineStr">
        <is>
          <t>4300-0502</t>
        </is>
      </c>
      <c r="B60" s="7" t="inlineStr">
        <is>
          <t>Income - Utility: Gas/Fuel</t>
        </is>
      </c>
      <c r="C60" s="3" t="n">
        <v>1824.43</v>
      </c>
      <c r="D60" s="3" t="n">
        <v>1954.42</v>
      </c>
      <c r="E60" s="3" t="n">
        <v>2074.19</v>
      </c>
      <c r="F60" s="3" t="n">
        <v>2118.75</v>
      </c>
      <c r="G60" s="3" t="n">
        <v>2014.26</v>
      </c>
      <c r="H60" s="3" t="n">
        <v>1527.56</v>
      </c>
      <c r="I60" s="3" t="n">
        <v>1587.73</v>
      </c>
      <c r="J60" s="3" t="n">
        <v>1604.55</v>
      </c>
      <c r="K60" s="3" t="n">
        <v>1620.97</v>
      </c>
      <c r="L60" s="3" t="n">
        <v>1513.55</v>
      </c>
      <c r="M60" s="3" t="n">
        <v>1291.81</v>
      </c>
      <c r="N60" s="3" t="n">
        <v>1296.62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30</v>
      </c>
      <c r="D61" s="3" t="n">
        <v>45</v>
      </c>
      <c r="E61" s="3" t="n">
        <v>50</v>
      </c>
      <c r="F61" s="3" t="n">
        <v>35</v>
      </c>
      <c r="G61" s="3" t="n">
        <v>75</v>
      </c>
      <c r="H61" s="3" t="n">
        <v>45</v>
      </c>
      <c r="I61" s="3" t="n">
        <v>30</v>
      </c>
      <c r="J61" s="3" t="n">
        <v>50</v>
      </c>
      <c r="K61" s="3" t="n">
        <v>60</v>
      </c>
      <c r="L61" s="3" t="n">
        <v>75</v>
      </c>
      <c r="M61" s="3" t="n">
        <v>73.42</v>
      </c>
      <c r="N61" s="3" t="n">
        <v>25</v>
      </c>
      <c r="O61" s="3">
        <f>SUM(C61:N61)</f>
        <v/>
      </c>
      <c r="P61" t="inlineStr"/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5438.12</v>
      </c>
      <c r="D62" s="3" t="n">
        <v>5209.39</v>
      </c>
      <c r="E62" s="3" t="n">
        <v>5138.06</v>
      </c>
      <c r="F62" s="3" t="n">
        <v>5250.19</v>
      </c>
      <c r="G62" s="3" t="n">
        <v>5519.32</v>
      </c>
      <c r="H62" s="3" t="n">
        <v>5172.5</v>
      </c>
      <c r="I62" s="3" t="n">
        <v>5475.18</v>
      </c>
      <c r="J62" s="3" t="n">
        <v>5603.17</v>
      </c>
      <c r="K62" s="3" t="n">
        <v>5702.43</v>
      </c>
      <c r="L62" s="3" t="n">
        <v>5726.53</v>
      </c>
      <c r="M62" s="3" t="n">
        <v>5635.01</v>
      </c>
      <c r="N62" s="3" t="n">
        <v>5353.18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1722.63</v>
      </c>
      <c r="D63" s="3" t="n">
        <v>1655.87</v>
      </c>
      <c r="E63" s="3" t="n">
        <v>1629.62</v>
      </c>
      <c r="F63" s="3" t="n">
        <v>1670.05</v>
      </c>
      <c r="G63" s="3" t="n">
        <v>1736.87</v>
      </c>
      <c r="H63" s="3" t="n">
        <v>1648.5</v>
      </c>
      <c r="I63" s="3" t="n">
        <v>1745.04</v>
      </c>
      <c r="J63" s="3" t="n">
        <v>1781.64</v>
      </c>
      <c r="K63" s="3" t="n">
        <v>1819.46</v>
      </c>
      <c r="L63" s="3" t="n">
        <v>1822.92</v>
      </c>
      <c r="M63" s="3" t="n">
        <v>1810.98</v>
      </c>
      <c r="N63" s="3" t="n">
        <v>1706.63</v>
      </c>
      <c r="O63" s="3">
        <f>SUM(C63:N63)</f>
        <v/>
      </c>
      <c r="P63" t="inlineStr"/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13143.77</v>
      </c>
      <c r="D64" s="3" t="n">
        <v>10938.45</v>
      </c>
      <c r="E64" s="3" t="n">
        <v>11324.31</v>
      </c>
      <c r="F64" s="3" t="n">
        <v>8868.780000000001</v>
      </c>
      <c r="G64" s="3" t="n">
        <v>20523.15</v>
      </c>
      <c r="H64" s="3" t="n">
        <v>10437.85</v>
      </c>
      <c r="I64" s="3" t="n">
        <v>14964.43</v>
      </c>
      <c r="J64" s="3" t="n">
        <v>14463.76</v>
      </c>
      <c r="K64" s="3" t="n">
        <v>16582.81</v>
      </c>
      <c r="L64" s="3" t="n">
        <v>13031.09</v>
      </c>
      <c r="M64" s="3" t="n">
        <v>14935.95</v>
      </c>
      <c r="N64" s="3" t="n">
        <v>15539.52</v>
      </c>
      <c r="O64" s="3">
        <f>SUM(C64:N64)</f>
        <v/>
      </c>
      <c r="P64" t="inlineStr">
        <is>
          <t>Assume high recovery of 97% but budget for 95% recovery. [Myleeka Landrum, 10/23/24]</t>
        </is>
      </c>
    </row>
    <row r="65">
      <c r="B65" s="8" t="inlineStr">
        <is>
          <t>Subtotal</t>
        </is>
      </c>
      <c r="C65" s="9">
        <f>SUM(C59:C64)</f>
        <v/>
      </c>
      <c r="D65" s="9">
        <f>SUM(D59:D64)</f>
        <v/>
      </c>
      <c r="E65" s="9">
        <f>SUM(E59:E64)</f>
        <v/>
      </c>
      <c r="F65" s="9">
        <f>SUM(F59:F64)</f>
        <v/>
      </c>
      <c r="G65" s="9">
        <f>SUM(G59:G64)</f>
        <v/>
      </c>
      <c r="H65" s="9">
        <f>SUM(H59:H64)</f>
        <v/>
      </c>
      <c r="I65" s="9">
        <f>SUM(I59:I64)</f>
        <v/>
      </c>
      <c r="J65" s="9">
        <f>SUM(J59:J64)</f>
        <v/>
      </c>
      <c r="K65" s="9">
        <f>SUM(K59:K64)</f>
        <v/>
      </c>
      <c r="L65" s="9">
        <f>SUM(L59:L64)</f>
        <v/>
      </c>
      <c r="M65" s="9">
        <f>SUM(M59:M64)</f>
        <v/>
      </c>
      <c r="N65" s="9">
        <f>SUM(N59:N64)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0</v>
      </c>
      <c r="D68" s="3" t="n">
        <v>0</v>
      </c>
      <c r="E68" s="3" t="n">
        <v>600</v>
      </c>
      <c r="F68" s="3" t="n">
        <v>0</v>
      </c>
      <c r="G68" s="3" t="n">
        <v>0</v>
      </c>
      <c r="H68" s="3" t="n">
        <v>600</v>
      </c>
      <c r="I68" s="3" t="n">
        <v>0</v>
      </c>
      <c r="J68" s="3" t="n">
        <v>0</v>
      </c>
      <c r="K68" s="3" t="n">
        <v>600</v>
      </c>
      <c r="L68" s="3" t="n">
        <v>300</v>
      </c>
      <c r="M68" s="3" t="n">
        <v>0</v>
      </c>
      <c r="N68" s="3" t="n">
        <v>600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345</v>
      </c>
      <c r="D69" s="3" t="n">
        <v>345</v>
      </c>
      <c r="E69" s="3" t="n">
        <v>404</v>
      </c>
      <c r="F69" s="3" t="n">
        <v>409</v>
      </c>
      <c r="G69" s="3" t="n">
        <v>393</v>
      </c>
      <c r="H69" s="3" t="n">
        <v>373</v>
      </c>
      <c r="I69" s="3" t="n">
        <v>431</v>
      </c>
      <c r="J69" s="3" t="n">
        <v>393</v>
      </c>
      <c r="K69" s="3" t="n">
        <v>390</v>
      </c>
      <c r="L69" s="3" t="n">
        <v>415</v>
      </c>
      <c r="M69" s="3" t="n">
        <v>416</v>
      </c>
      <c r="N69" s="3" t="n">
        <v>420</v>
      </c>
      <c r="O69" s="3">
        <f>SUM(C69:N69)</f>
        <v/>
      </c>
      <c r="P69" t="inlineStr">
        <is>
          <t>Assume a pet audit for increase in income. [Myleeka Landrum, 10/23/24]</t>
        </is>
      </c>
    </row>
    <row r="70">
      <c r="A70" t="inlineStr">
        <is>
          <t>4300-0611</t>
        </is>
      </c>
      <c r="B70" s="7" t="inlineStr">
        <is>
          <t>Storage Rental</t>
        </is>
      </c>
      <c r="C70" s="3" t="n">
        <v>60</v>
      </c>
      <c r="D70" s="3" t="n">
        <v>90</v>
      </c>
      <c r="E70" s="3" t="n">
        <v>75</v>
      </c>
      <c r="F70" s="3" t="n">
        <v>175</v>
      </c>
      <c r="G70" s="3" t="n">
        <v>172</v>
      </c>
      <c r="H70" s="3" t="n">
        <v>185</v>
      </c>
      <c r="I70" s="3" t="n">
        <v>185</v>
      </c>
      <c r="J70" s="3" t="n">
        <v>185</v>
      </c>
      <c r="K70" s="3" t="n">
        <v>157</v>
      </c>
      <c r="L70" s="3" t="n">
        <v>140</v>
      </c>
      <c r="M70" s="3" t="n">
        <v>125</v>
      </c>
      <c r="N70" s="3" t="n">
        <v>125</v>
      </c>
      <c r="O70" s="3">
        <f>SUM(C70:N70)</f>
        <v/>
      </c>
      <c r="P70" t="inlineStr">
        <is>
          <t>Assume to lease all storage units for increase in income. [Myleeka Landrum, 10/23/24]</t>
        </is>
      </c>
    </row>
    <row r="71">
      <c r="B71" s="8" t="inlineStr">
        <is>
          <t>Subtotal</t>
        </is>
      </c>
      <c r="C71" s="9">
        <f>SUM(C68:C70)</f>
        <v/>
      </c>
      <c r="D71" s="9">
        <f>SUM(D68:D70)</f>
        <v/>
      </c>
      <c r="E71" s="9">
        <f>SUM(E68:E70)</f>
        <v/>
      </c>
      <c r="F71" s="9">
        <f>SUM(F68:F70)</f>
        <v/>
      </c>
      <c r="G71" s="9">
        <f>SUM(G68:G70)</f>
        <v/>
      </c>
      <c r="H71" s="9">
        <f>SUM(H68:H70)</f>
        <v/>
      </c>
      <c r="I71" s="9">
        <f>SUM(I68:I70)</f>
        <v/>
      </c>
      <c r="J71" s="9">
        <f>SUM(J68:J70)</f>
        <v/>
      </c>
      <c r="K71" s="9">
        <f>SUM(K68:K70)</f>
        <v/>
      </c>
      <c r="L71" s="9">
        <f>SUM(L68:L70)</f>
        <v/>
      </c>
      <c r="M71" s="9">
        <f>SUM(M68:M70)</f>
        <v/>
      </c>
      <c r="N71" s="9">
        <f>SUM(N68:N70)</f>
        <v/>
      </c>
      <c r="O71" s="9">
        <f>SUM(C71:N71)</f>
        <v/>
      </c>
    </row>
    <row r="73">
      <c r="B73" s="6" t="inlineStr">
        <is>
          <t>CONTRACT INCOME</t>
        </is>
      </c>
    </row>
    <row r="74">
      <c r="A74" t="inlineStr">
        <is>
          <t>4300-0802</t>
        </is>
      </c>
      <c r="B74" s="7" t="inlineStr">
        <is>
          <t>Laundry Income</t>
        </is>
      </c>
      <c r="C74" s="3" t="n">
        <v>0</v>
      </c>
      <c r="D74" s="3" t="n">
        <v>746.08</v>
      </c>
      <c r="E74" s="3" t="n">
        <v>0</v>
      </c>
      <c r="F74" s="3" t="n">
        <v>0</v>
      </c>
      <c r="G74" s="3" t="n">
        <v>0</v>
      </c>
      <c r="H74" s="3" t="n">
        <v>5581.19</v>
      </c>
      <c r="I74" s="3" t="n">
        <v>1390.59</v>
      </c>
      <c r="J74" s="3" t="n">
        <v>0</v>
      </c>
      <c r="K74" s="3" t="n">
        <v>1084.35</v>
      </c>
      <c r="L74" s="3" t="n">
        <v>2359.89</v>
      </c>
      <c r="M74" s="3" t="n">
        <v>2615.32</v>
      </c>
      <c r="N74" s="3" t="n">
        <v>2512.69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SUM(C74:C74)</f>
        <v/>
      </c>
      <c r="D75" s="9">
        <f>SUM(D74:D74)</f>
        <v/>
      </c>
      <c r="E75" s="9">
        <f>SUM(E74:E74)</f>
        <v/>
      </c>
      <c r="F75" s="9">
        <f>SUM(F74:F74)</f>
        <v/>
      </c>
      <c r="G75" s="9">
        <f>SUM(G74:G74)</f>
        <v/>
      </c>
      <c r="H75" s="9">
        <f>SUM(H74:H74)</f>
        <v/>
      </c>
      <c r="I75" s="9">
        <f>SUM(I74:I74)</f>
        <v/>
      </c>
      <c r="J75" s="9">
        <f>SUM(J74:J74)</f>
        <v/>
      </c>
      <c r="K75" s="9">
        <f>SUM(K74:K74)</f>
        <v/>
      </c>
      <c r="L75" s="9">
        <f>SUM(L74:L74)</f>
        <v/>
      </c>
      <c r="M75" s="9">
        <f>SUM(M74:M74)</f>
        <v/>
      </c>
      <c r="N75" s="9">
        <f>SUM(N74:N74)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4300-0907</t>
        </is>
      </c>
      <c r="B78" s="7" t="inlineStr">
        <is>
          <t>Key/Lock Income</t>
        </is>
      </c>
      <c r="C78" s="3" t="n">
        <v>35</v>
      </c>
      <c r="D78" s="3" t="n">
        <v>0</v>
      </c>
      <c r="E78" s="3" t="n">
        <v>90</v>
      </c>
      <c r="F78" s="3" t="n">
        <v>50</v>
      </c>
      <c r="G78" s="3" t="n">
        <v>0</v>
      </c>
      <c r="H78" s="3" t="n">
        <v>25</v>
      </c>
      <c r="I78" s="3" t="n">
        <v>0</v>
      </c>
      <c r="J78" s="3" t="n">
        <v>0</v>
      </c>
      <c r="K78" s="3" t="n">
        <v>30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SUM(C78:C78)</f>
        <v/>
      </c>
      <c r="D79" s="9">
        <f>SUM(D78:D78)</f>
        <v/>
      </c>
      <c r="E79" s="9">
        <f>SUM(E78:E78)</f>
        <v/>
      </c>
      <c r="F79" s="9">
        <f>SUM(F78:F78)</f>
        <v/>
      </c>
      <c r="G79" s="9">
        <f>SUM(G78:G78)</f>
        <v/>
      </c>
      <c r="H79" s="9">
        <f>SUM(H78:H78)</f>
        <v/>
      </c>
      <c r="I79" s="9">
        <f>SUM(I78:I78)</f>
        <v/>
      </c>
      <c r="J79" s="9">
        <f>SUM(J78:J78)</f>
        <v/>
      </c>
      <c r="K79" s="9">
        <f>SUM(K78:K78)</f>
        <v/>
      </c>
      <c r="L79" s="9">
        <f>SUM(L78:L78)</f>
        <v/>
      </c>
      <c r="M79" s="9">
        <f>SUM(M78:M78)</f>
        <v/>
      </c>
      <c r="N79" s="9">
        <f>SUM(N78:N78)</f>
        <v/>
      </c>
      <c r="O79" s="9">
        <f>SUM(C79:N79)</f>
        <v/>
      </c>
    </row>
    <row r="81">
      <c r="B81" s="5" t="inlineStr">
        <is>
          <t>Total Other Income</t>
        </is>
      </c>
      <c r="C81" s="10">
        <f>C47+C56+C65+C71+C75+C79</f>
        <v/>
      </c>
      <c r="D81" s="10">
        <f>D47+D56+D65+D71+D75+D79</f>
        <v/>
      </c>
      <c r="E81" s="10">
        <f>E47+E56+E65+E71+E75+E79</f>
        <v/>
      </c>
      <c r="F81" s="10">
        <f>F47+F56+F65+F71+F75+F79</f>
        <v/>
      </c>
      <c r="G81" s="10">
        <f>G47+G56+G65+G71+G75+G79</f>
        <v/>
      </c>
      <c r="H81" s="10">
        <f>H47+H56+H65+H71+H75+H79</f>
        <v/>
      </c>
      <c r="I81" s="10">
        <f>I47+I56+I65+I71+I75+I79</f>
        <v/>
      </c>
      <c r="J81" s="10">
        <f>J47+J56+J65+J71+J75+J79</f>
        <v/>
      </c>
      <c r="K81" s="10">
        <f>K47+K56+K65+K71+K75+K79</f>
        <v/>
      </c>
      <c r="L81" s="10">
        <f>L47+L56+L65+L71+L75+L79</f>
        <v/>
      </c>
      <c r="M81" s="10">
        <f>M47+M56+M65+M71+M75+M79</f>
        <v/>
      </c>
      <c r="N81" s="10">
        <f>N47+N56+N65+N71+N75+N79</f>
        <v/>
      </c>
      <c r="O81" s="10">
        <f>SUM(C81:N81)</f>
        <v/>
      </c>
    </row>
    <row r="83">
      <c r="B83" s="5" t="inlineStr">
        <is>
          <t>PAYROLL</t>
        </is>
      </c>
    </row>
    <row r="84">
      <c r="B84" s="6" t="inlineStr">
        <is>
          <t>COMPENSATION EXPENSE - MAINTENANCE</t>
        </is>
      </c>
    </row>
    <row r="85">
      <c r="A85" t="inlineStr">
        <is>
          <t>5010-1000</t>
        </is>
      </c>
      <c r="B85" s="7" t="inlineStr">
        <is>
          <t>Salaries &amp; Wages - Maint</t>
        </is>
      </c>
      <c r="C85" s="3" t="n">
        <v>7625.05</v>
      </c>
      <c r="D85" s="3" t="n">
        <v>7906.1</v>
      </c>
      <c r="E85" s="3" t="n">
        <v>12095.39</v>
      </c>
      <c r="F85" s="3" t="n">
        <v>7480.98</v>
      </c>
      <c r="G85" s="3" t="n">
        <v>7556.37</v>
      </c>
      <c r="H85" s="3" t="n">
        <v>7782.76</v>
      </c>
      <c r="I85" s="3" t="n">
        <v>8078.7</v>
      </c>
      <c r="J85" s="3" t="n">
        <v>11533.85</v>
      </c>
      <c r="K85" s="3" t="n">
        <v>7807.26</v>
      </c>
      <c r="L85" s="3" t="n">
        <v>7777.67</v>
      </c>
      <c r="M85" s="3" t="n">
        <v>7748.8</v>
      </c>
      <c r="N85" s="3" t="n">
        <v>7957.44</v>
      </c>
      <c r="O85" s="3">
        <f>SUM(C85:N85)</f>
        <v/>
      </c>
      <c r="P85" t="inlineStr"/>
    </row>
    <row r="86">
      <c r="A86" t="inlineStr">
        <is>
          <t>5010-3000</t>
        </is>
      </c>
      <c r="B86" s="7" t="inlineStr">
        <is>
          <t>Bonuses - Maint</t>
        </is>
      </c>
      <c r="C86" s="3" t="n">
        <v>840.98</v>
      </c>
      <c r="D86" s="3" t="n">
        <v>1870.44</v>
      </c>
      <c r="E86" s="3" t="n">
        <v>0</v>
      </c>
      <c r="F86" s="3" t="n">
        <v>594.76</v>
      </c>
      <c r="G86" s="3" t="n">
        <v>2054.64</v>
      </c>
      <c r="H86" s="3" t="n">
        <v>0</v>
      </c>
      <c r="I86" s="3" t="n">
        <v>149.48</v>
      </c>
      <c r="J86" s="3" t="n">
        <v>1543.04</v>
      </c>
      <c r="K86" s="3" t="n">
        <v>2308.98</v>
      </c>
      <c r="L86" s="3" t="n">
        <v>214.24</v>
      </c>
      <c r="M86" s="3" t="n">
        <v>2831.28</v>
      </c>
      <c r="N86" s="3" t="n">
        <v>229.34</v>
      </c>
      <c r="O86" s="3">
        <f>SUM(C86:N86)</f>
        <v/>
      </c>
      <c r="P86" t="inlineStr">
        <is>
          <t>Assume 65% bonus achievement [Alexis Garcia, 11/11/24]</t>
        </is>
      </c>
    </row>
    <row r="87">
      <c r="A87" t="inlineStr">
        <is>
          <t>5010-4000</t>
        </is>
      </c>
      <c r="B87" s="7" t="inlineStr">
        <is>
          <t>Commissions - Maint</t>
        </is>
      </c>
      <c r="C87" s="3" t="n">
        <v>1359.08</v>
      </c>
      <c r="D87" s="3" t="n">
        <v>399.58</v>
      </c>
      <c r="E87" s="3" t="n">
        <v>353.92</v>
      </c>
      <c r="F87" s="3" t="n">
        <v>206.22</v>
      </c>
      <c r="G87" s="3" t="n">
        <v>193.28</v>
      </c>
      <c r="H87" s="3" t="n">
        <v>457.94</v>
      </c>
      <c r="I87" s="3" t="n">
        <v>375.68</v>
      </c>
      <c r="J87" s="3" t="n">
        <v>450</v>
      </c>
      <c r="K87" s="3" t="n">
        <v>500</v>
      </c>
      <c r="L87" s="3" t="n">
        <v>550</v>
      </c>
      <c r="M87" s="3" t="n">
        <v>850</v>
      </c>
      <c r="N87" s="3" t="n">
        <v>854.6799999999999</v>
      </c>
      <c r="O87" s="3">
        <f>SUM(C87:N87)</f>
        <v/>
      </c>
      <c r="P87" t="inlineStr"/>
    </row>
    <row r="88">
      <c r="A88" t="inlineStr">
        <is>
          <t>5010-5000</t>
        </is>
      </c>
      <c r="B88" s="7" t="inlineStr">
        <is>
          <t>Overtime - Maint</t>
        </is>
      </c>
      <c r="C88" s="3" t="n">
        <v>399.82</v>
      </c>
      <c r="D88" s="3" t="n">
        <v>581.78</v>
      </c>
      <c r="E88" s="3" t="n">
        <v>862.1</v>
      </c>
      <c r="F88" s="3" t="n">
        <v>360.74</v>
      </c>
      <c r="G88" s="3" t="n">
        <v>335.22</v>
      </c>
      <c r="H88" s="3" t="n">
        <v>414.8</v>
      </c>
      <c r="I88" s="3" t="n">
        <v>624.79</v>
      </c>
      <c r="J88" s="3" t="n">
        <v>755.08</v>
      </c>
      <c r="K88" s="3" t="n">
        <v>487.43</v>
      </c>
      <c r="L88" s="3" t="n">
        <v>145.85</v>
      </c>
      <c r="M88" s="3" t="n">
        <v>181.04</v>
      </c>
      <c r="N88" s="3" t="n">
        <v>226.06</v>
      </c>
      <c r="O88" s="3">
        <f>SUM(C88:N88)</f>
        <v/>
      </c>
      <c r="P88" t="inlineStr">
        <is>
          <t>Assume 16 hours/mo [Alexis Garcia, 11/11/24]</t>
        </is>
      </c>
    </row>
    <row r="89">
      <c r="B89" s="8" t="inlineStr">
        <is>
          <t>Subtotal</t>
        </is>
      </c>
      <c r="C89" s="9">
        <f>SUM(C85:C88)</f>
        <v/>
      </c>
      <c r="D89" s="9">
        <f>SUM(D85:D88)</f>
        <v/>
      </c>
      <c r="E89" s="9">
        <f>SUM(E85:E88)</f>
        <v/>
      </c>
      <c r="F89" s="9">
        <f>SUM(F85:F88)</f>
        <v/>
      </c>
      <c r="G89" s="9">
        <f>SUM(G85:G88)</f>
        <v/>
      </c>
      <c r="H89" s="9">
        <f>SUM(H85:H88)</f>
        <v/>
      </c>
      <c r="I89" s="9">
        <f>SUM(I85:I88)</f>
        <v/>
      </c>
      <c r="J89" s="9">
        <f>SUM(J85:J88)</f>
        <v/>
      </c>
      <c r="K89" s="9">
        <f>SUM(K85:K88)</f>
        <v/>
      </c>
      <c r="L89" s="9">
        <f>SUM(L85:L88)</f>
        <v/>
      </c>
      <c r="M89" s="9">
        <f>SUM(M85:M88)</f>
        <v/>
      </c>
      <c r="N89" s="9">
        <f>SUM(N85:N88)</f>
        <v/>
      </c>
      <c r="O89" s="9">
        <f>SUM(C89:N89)</f>
        <v/>
      </c>
    </row>
    <row r="91">
      <c r="B91" s="6" t="inlineStr">
        <is>
          <t>COMPENSATION EXPENSE - LEASING</t>
        </is>
      </c>
    </row>
    <row r="92">
      <c r="A92" t="inlineStr">
        <is>
          <t>5015-1000</t>
        </is>
      </c>
      <c r="B92" s="7" t="inlineStr">
        <is>
          <t>Salaries &amp; Wages - Leasing</t>
        </is>
      </c>
      <c r="C92" s="3" t="n">
        <v>11726.13</v>
      </c>
      <c r="D92" s="3" t="n">
        <v>11378.37</v>
      </c>
      <c r="E92" s="3" t="n">
        <v>17091.43</v>
      </c>
      <c r="F92" s="3" t="n">
        <v>11405.62</v>
      </c>
      <c r="G92" s="3" t="n">
        <v>11390.05</v>
      </c>
      <c r="H92" s="3" t="n">
        <v>11143.19</v>
      </c>
      <c r="I92" s="3" t="n">
        <v>11413.16</v>
      </c>
      <c r="J92" s="3" t="n">
        <v>17324.35</v>
      </c>
      <c r="K92" s="3" t="n">
        <v>11456.85</v>
      </c>
      <c r="L92" s="3" t="n">
        <v>11533.27</v>
      </c>
      <c r="M92" s="3" t="n">
        <v>14356.72</v>
      </c>
      <c r="N92" s="3" t="n">
        <v>7379.64</v>
      </c>
      <c r="O92" s="3">
        <f>SUM(C92:N92)</f>
        <v/>
      </c>
      <c r="P92" t="inlineStr">
        <is>
          <t>Assume a 3% increase in April 2025. [Alexis Garcia, 11/5/24]</t>
        </is>
      </c>
    </row>
    <row r="93">
      <c r="A93" t="inlineStr">
        <is>
          <t>5015-3000</t>
        </is>
      </c>
      <c r="B93" s="7" t="inlineStr">
        <is>
          <t>Bonuses - Leasing</t>
        </is>
      </c>
      <c r="C93" s="3" t="n">
        <v>1410.7</v>
      </c>
      <c r="D93" s="3" t="n">
        <v>2209.73</v>
      </c>
      <c r="E93" s="3" t="n">
        <v>0</v>
      </c>
      <c r="F93" s="3" t="n">
        <v>1414</v>
      </c>
      <c r="G93" s="3" t="n">
        <v>2829.78</v>
      </c>
      <c r="H93" s="3" t="n">
        <v>0</v>
      </c>
      <c r="I93" s="3" t="n">
        <v>486.79</v>
      </c>
      <c r="J93" s="3" t="n">
        <v>5075.12</v>
      </c>
      <c r="K93" s="3" t="n">
        <v>4647.96</v>
      </c>
      <c r="L93" s="3" t="n">
        <v>382.49</v>
      </c>
      <c r="M93" s="3" t="n">
        <v>1388.38</v>
      </c>
      <c r="N93" s="3" t="n">
        <v>446.79</v>
      </c>
      <c r="O93" s="3">
        <f>SUM(C93:N93)</f>
        <v/>
      </c>
      <c r="P93" t="inlineStr">
        <is>
          <t>Assume 65% bonus achievement [Alexis Garcia, 11/11/24]</t>
        </is>
      </c>
    </row>
    <row r="94">
      <c r="A94" t="inlineStr">
        <is>
          <t>5015-4000</t>
        </is>
      </c>
      <c r="B94" s="7" t="inlineStr">
        <is>
          <t>Commissions - Leasing</t>
        </is>
      </c>
      <c r="C94" s="3" t="n">
        <v>2839.23</v>
      </c>
      <c r="D94" s="3" t="n">
        <v>741.24</v>
      </c>
      <c r="E94" s="3" t="n">
        <v>1221.78</v>
      </c>
      <c r="F94" s="3" t="n">
        <v>978.92</v>
      </c>
      <c r="G94" s="3" t="n">
        <v>774.59</v>
      </c>
      <c r="H94" s="3" t="n">
        <v>2342.07</v>
      </c>
      <c r="I94" s="3" t="n">
        <v>713.0700000000001</v>
      </c>
      <c r="J94" s="3" t="n">
        <v>1143.13</v>
      </c>
      <c r="K94" s="3" t="n">
        <v>1350.55</v>
      </c>
      <c r="L94" s="3" t="n">
        <v>1281.1</v>
      </c>
      <c r="M94" s="3" t="n">
        <v>1875.55</v>
      </c>
      <c r="N94" s="3" t="n">
        <v>1889.23</v>
      </c>
      <c r="O94" s="3">
        <f>SUM(C94:N94)</f>
        <v/>
      </c>
      <c r="P94" t="inlineStr"/>
    </row>
    <row r="95">
      <c r="A95" t="inlineStr">
        <is>
          <t>5015-5000</t>
        </is>
      </c>
      <c r="B95" s="7" t="inlineStr">
        <is>
          <t>Overtime - Leasing</t>
        </is>
      </c>
      <c r="C95" s="3" t="n">
        <v>0</v>
      </c>
      <c r="D95" s="3" t="n">
        <v>65.27</v>
      </c>
      <c r="E95" s="3" t="n">
        <v>187.65</v>
      </c>
      <c r="F95" s="3" t="n">
        <v>59.5</v>
      </c>
      <c r="G95" s="3" t="n">
        <v>102.76</v>
      </c>
      <c r="H95" s="3" t="n">
        <v>158.28</v>
      </c>
      <c r="I95" s="3" t="n">
        <v>74.81999999999999</v>
      </c>
      <c r="J95" s="3" t="n">
        <v>285.09</v>
      </c>
      <c r="K95" s="3" t="n">
        <v>69.63</v>
      </c>
      <c r="L95" s="3" t="n">
        <v>141.04</v>
      </c>
      <c r="M95" s="3" t="n">
        <v>388.48</v>
      </c>
      <c r="N95" s="3" t="n">
        <v>283.9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SUM(C92:C95)</f>
        <v/>
      </c>
      <c r="D96" s="9">
        <f>SUM(D92:D95)</f>
        <v/>
      </c>
      <c r="E96" s="9">
        <f>SUM(E92:E95)</f>
        <v/>
      </c>
      <c r="F96" s="9">
        <f>SUM(F92:F95)</f>
        <v/>
      </c>
      <c r="G96" s="9">
        <f>SUM(G92:G95)</f>
        <v/>
      </c>
      <c r="H96" s="9">
        <f>SUM(H92:H95)</f>
        <v/>
      </c>
      <c r="I96" s="9">
        <f>SUM(I92:I95)</f>
        <v/>
      </c>
      <c r="J96" s="9">
        <f>SUM(J92:J95)</f>
        <v/>
      </c>
      <c r="K96" s="9">
        <f>SUM(K92:K95)</f>
        <v/>
      </c>
      <c r="L96" s="9">
        <f>SUM(L92:L95)</f>
        <v/>
      </c>
      <c r="M96" s="9">
        <f>SUM(M92:M95)</f>
        <v/>
      </c>
      <c r="N96" s="9">
        <f>SUM(N92:N95)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2178</v>
      </c>
      <c r="D99" s="3" t="n">
        <v>2178</v>
      </c>
      <c r="E99" s="3" t="n">
        <v>2823</v>
      </c>
      <c r="F99" s="3" t="n">
        <v>2823</v>
      </c>
      <c r="G99" s="3" t="n">
        <v>2823</v>
      </c>
      <c r="H99" s="3" t="n">
        <v>2823</v>
      </c>
      <c r="I99" s="3" t="n">
        <v>2823</v>
      </c>
      <c r="J99" s="3" t="n">
        <v>2823</v>
      </c>
      <c r="K99" s="3" t="n">
        <v>2823</v>
      </c>
      <c r="L99" s="3" t="n">
        <v>3190</v>
      </c>
      <c r="M99" s="3" t="n">
        <v>3190</v>
      </c>
      <c r="N99" s="3" t="n">
        <v>3190</v>
      </c>
      <c r="O99" s="3">
        <f>SUM(C99:N99)</f>
        <v/>
      </c>
      <c r="P99" t="inlineStr">
        <is>
          <t>Assume 3 employee receiving house discount- Leasing manager (50%-$642.50), Maintenance Supervisor(100%-$1470), and service Tech( 100%-$1285). [Myleeka Landrum, 9/23/24]</t>
        </is>
      </c>
    </row>
    <row r="100">
      <c r="A100" t="inlineStr">
        <is>
          <t>5037-0000</t>
        </is>
      </c>
      <c r="B100" s="7" t="inlineStr">
        <is>
          <t>Payroll Processing Fees (Payroll Burden)</t>
        </is>
      </c>
      <c r="C100" s="3" t="n">
        <v>8384.299999999999</v>
      </c>
      <c r="D100" s="3" t="n">
        <v>8048.77</v>
      </c>
      <c r="E100" s="3" t="n">
        <v>10179.89</v>
      </c>
      <c r="F100" s="3" t="n">
        <v>7200.22</v>
      </c>
      <c r="G100" s="3" t="n">
        <v>8075.72</v>
      </c>
      <c r="H100" s="3" t="n">
        <v>7135.68</v>
      </c>
      <c r="I100" s="3" t="n">
        <v>7008.45</v>
      </c>
      <c r="J100" s="3" t="n">
        <v>12195.05</v>
      </c>
      <c r="K100" s="3" t="n">
        <v>9161.16</v>
      </c>
      <c r="L100" s="3" t="n">
        <v>7048.21</v>
      </c>
      <c r="M100" s="3" t="n">
        <v>9478.49</v>
      </c>
      <c r="N100" s="3" t="n">
        <v>6141.54</v>
      </c>
      <c r="O100" s="3">
        <f>SUM(C100:N100)</f>
        <v/>
      </c>
      <c r="P100" t="inlineStr">
        <is>
          <t>Assume 32% burden. [Myleeka Landrum, 10/24/24]</t>
        </is>
      </c>
    </row>
    <row r="101">
      <c r="A101" t="inlineStr">
        <is>
          <t>5040-0000</t>
        </is>
      </c>
      <c r="B101" s="7" t="inlineStr">
        <is>
          <t>Payroll Allocation (Centralized Support)</t>
        </is>
      </c>
      <c r="C101" s="3" t="n">
        <v>1021.5</v>
      </c>
      <c r="D101" s="3" t="n">
        <v>1021.5</v>
      </c>
      <c r="E101" s="3" t="n">
        <v>1021.5</v>
      </c>
      <c r="F101" s="3" t="n">
        <v>1021.5</v>
      </c>
      <c r="G101" s="3" t="n">
        <v>1021.5</v>
      </c>
      <c r="H101" s="3" t="n">
        <v>1021.5</v>
      </c>
      <c r="I101" s="3" t="n">
        <v>1021.5</v>
      </c>
      <c r="J101" s="3" t="n">
        <v>1021.5</v>
      </c>
      <c r="K101" s="3" t="n">
        <v>1021.5</v>
      </c>
      <c r="L101" s="3" t="n">
        <v>1021.5</v>
      </c>
      <c r="M101" s="3" t="n">
        <v>1021.5</v>
      </c>
      <c r="N101" s="3" t="n">
        <v>1021.5</v>
      </c>
      <c r="O101" s="3">
        <f>SUM(C101:N101)</f>
        <v/>
      </c>
      <c r="P101" t="inlineStr">
        <is>
          <t>Assume $4.50 per unit. [Myleeka Landrum, 10/24/24]</t>
        </is>
      </c>
    </row>
    <row r="102">
      <c r="A102" t="inlineStr">
        <is>
          <t>5050-0000</t>
        </is>
      </c>
      <c r="B102" s="7" t="inlineStr">
        <is>
          <t>Cell Phone Allowance</t>
        </is>
      </c>
      <c r="C102" s="3" t="n">
        <v>125</v>
      </c>
      <c r="D102" s="3" t="n">
        <v>125</v>
      </c>
      <c r="E102" s="3" t="n">
        <v>125</v>
      </c>
      <c r="F102" s="3" t="n">
        <v>125</v>
      </c>
      <c r="G102" s="3" t="n">
        <v>125</v>
      </c>
      <c r="H102" s="3" t="n">
        <v>125</v>
      </c>
      <c r="I102" s="3" t="n">
        <v>126.87</v>
      </c>
      <c r="J102" s="3" t="n">
        <v>125</v>
      </c>
      <c r="K102" s="3" t="n">
        <v>125</v>
      </c>
      <c r="L102" s="3" t="n">
        <v>125</v>
      </c>
      <c r="M102" s="3" t="n">
        <v>125</v>
      </c>
      <c r="N102" s="3" t="n">
        <v>75</v>
      </c>
      <c r="O102" s="3">
        <f>SUM(C102:N102)</f>
        <v/>
      </c>
      <c r="P102" t="inlineStr">
        <is>
          <t>Assume $50 for property manager, $50 maintenance supervisor, and $25 Service Technician. [Myleeka Landrum, 10/24/24]</t>
        </is>
      </c>
    </row>
    <row r="103">
      <c r="B103" s="8" t="inlineStr">
        <is>
          <t>Subtotal</t>
        </is>
      </c>
      <c r="C103" s="9">
        <f>SUM(C99:C102)</f>
        <v/>
      </c>
      <c r="D103" s="9">
        <f>SUM(D99:D102)</f>
        <v/>
      </c>
      <c r="E103" s="9">
        <f>SUM(E99:E102)</f>
        <v/>
      </c>
      <c r="F103" s="9">
        <f>SUM(F99:F102)</f>
        <v/>
      </c>
      <c r="G103" s="9">
        <f>SUM(G99:G102)</f>
        <v/>
      </c>
      <c r="H103" s="9">
        <f>SUM(H99:H102)</f>
        <v/>
      </c>
      <c r="I103" s="9">
        <f>SUM(I99:I102)</f>
        <v/>
      </c>
      <c r="J103" s="9">
        <f>SUM(J99:J102)</f>
        <v/>
      </c>
      <c r="K103" s="9">
        <f>SUM(K99:K102)</f>
        <v/>
      </c>
      <c r="L103" s="9">
        <f>SUM(L99:L102)</f>
        <v/>
      </c>
      <c r="M103" s="9">
        <f>SUM(M99:M102)</f>
        <v/>
      </c>
      <c r="N103" s="9">
        <f>SUM(N99:N102)</f>
        <v/>
      </c>
      <c r="O103" s="9">
        <f>SUM(C103:N103)</f>
        <v/>
      </c>
    </row>
    <row r="105">
      <c r="B105" s="5" t="inlineStr">
        <is>
          <t>Total Payroll</t>
        </is>
      </c>
      <c r="C105" s="10">
        <f>C89+C96+C103</f>
        <v/>
      </c>
      <c r="D105" s="10">
        <f>D89+D96+D103</f>
        <v/>
      </c>
      <c r="E105" s="10">
        <f>E89+E96+E103</f>
        <v/>
      </c>
      <c r="F105" s="10">
        <f>F89+F96+F103</f>
        <v/>
      </c>
      <c r="G105" s="10">
        <f>G89+G96+G103</f>
        <v/>
      </c>
      <c r="H105" s="10">
        <f>H89+H96+H103</f>
        <v/>
      </c>
      <c r="I105" s="10">
        <f>I89+I96+I103</f>
        <v/>
      </c>
      <c r="J105" s="10">
        <f>J89+J96+J103</f>
        <v/>
      </c>
      <c r="K105" s="10">
        <f>K89+K96+K103</f>
        <v/>
      </c>
      <c r="L105" s="10">
        <f>L89+L96+L103</f>
        <v/>
      </c>
      <c r="M105" s="10">
        <f>M89+M96+M103</f>
        <v/>
      </c>
      <c r="N105" s="10">
        <f>N89+N96+N103</f>
        <v/>
      </c>
      <c r="O105" s="10">
        <f>SUM(C105:N105)</f>
        <v/>
      </c>
    </row>
    <row r="107">
      <c r="B107" s="5" t="inlineStr">
        <is>
          <t>MAINTENANCE &amp; CONTRACTS</t>
        </is>
      </c>
    </row>
    <row r="108">
      <c r="B108" s="6" t="inlineStr">
        <is>
          <t>OTHER BUILDING REPAIRS &amp; MAINTEANCE</t>
        </is>
      </c>
    </row>
    <row r="109">
      <c r="A109" t="inlineStr">
        <is>
          <t>5151-0000</t>
        </is>
      </c>
      <c r="B109" s="7" t="inlineStr">
        <is>
          <t>Appliance Repairs</t>
        </is>
      </c>
      <c r="C109" s="3" t="n">
        <v>0</v>
      </c>
      <c r="D109" s="3" t="n">
        <v>0</v>
      </c>
      <c r="E109" s="3" t="n">
        <v>0</v>
      </c>
      <c r="F109" s="3" t="n">
        <v>0</v>
      </c>
      <c r="G109" s="3" t="n">
        <v>0</v>
      </c>
      <c r="H109" s="3" t="n">
        <v>0</v>
      </c>
      <c r="I109" s="3" t="n">
        <v>0</v>
      </c>
      <c r="J109" s="3" t="n">
        <v>0</v>
      </c>
      <c r="K109" s="3" t="n">
        <v>0</v>
      </c>
      <c r="L109" s="3" t="n">
        <v>0</v>
      </c>
      <c r="M109" s="3" t="n">
        <v>0</v>
      </c>
      <c r="N109" s="3" t="n">
        <v>0</v>
      </c>
      <c r="O109" s="3">
        <f>SUM(C109:N109)</f>
        <v/>
      </c>
      <c r="P109" t="inlineStr"/>
    </row>
    <row r="110">
      <c r="A110" t="inlineStr">
        <is>
          <t>5152-0000</t>
        </is>
      </c>
      <c r="B110" s="7" t="inlineStr">
        <is>
          <t>Garbage Disposals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/>
    </row>
    <row r="111">
      <c r="A111" t="inlineStr">
        <is>
          <t>5155-0000</t>
        </is>
      </c>
      <c r="B111" s="7" t="inlineStr">
        <is>
          <t>Door/Lock/Key</t>
        </is>
      </c>
      <c r="C111" s="3" t="n">
        <v>0</v>
      </c>
      <c r="D111" s="3" t="n">
        <v>0</v>
      </c>
      <c r="E111" s="3" t="n">
        <v>0</v>
      </c>
      <c r="F111" s="3" t="n">
        <v>0</v>
      </c>
      <c r="G111" s="3" t="n">
        <v>0</v>
      </c>
      <c r="H111" s="3" t="n">
        <v>0</v>
      </c>
      <c r="I111" s="3" t="n">
        <v>0</v>
      </c>
      <c r="J111" s="3" t="n">
        <v>0</v>
      </c>
      <c r="K111" s="3" t="n">
        <v>0</v>
      </c>
      <c r="L111" s="3" t="n">
        <v>0</v>
      </c>
      <c r="M111" s="3" t="n">
        <v>0</v>
      </c>
      <c r="N111" s="3" t="n">
        <v>0</v>
      </c>
      <c r="O111" s="3">
        <f>SUM(C111:N111)</f>
        <v/>
      </c>
      <c r="P111" t="inlineStr">
        <is>
          <t>Assume Handy trac and 12% will be used for make ready, mailbox keys, and replacement door keys. [Myleeka Landrum, 10/23/24]</t>
        </is>
      </c>
    </row>
    <row r="112">
      <c r="A112" t="inlineStr">
        <is>
          <t>5160-0000</t>
        </is>
      </c>
      <c r="B112" s="7" t="inlineStr">
        <is>
          <t>Fire/Safety Equipment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>
        <is>
          <t>Assume alarm system, fire extinguisher annual inspection, and inspection repairs. [Myleeka Landrum, 10/23/24]</t>
        </is>
      </c>
    </row>
    <row r="113">
      <c r="A113" t="inlineStr">
        <is>
          <t>5161-0000</t>
        </is>
      </c>
      <c r="B113" s="7" t="inlineStr">
        <is>
          <t>Carpet/Tile/Vinyl Repairs</t>
        </is>
      </c>
      <c r="C113" s="3" t="n">
        <v>0</v>
      </c>
      <c r="D113" s="3" t="n">
        <v>0</v>
      </c>
      <c r="E113" s="3" t="n">
        <v>502.01</v>
      </c>
      <c r="F113" s="3" t="n">
        <v>0</v>
      </c>
      <c r="G113" s="3" t="n">
        <v>0</v>
      </c>
      <c r="H113" s="3" t="n">
        <v>150.8</v>
      </c>
      <c r="I113" s="3" t="n">
        <v>0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0</v>
      </c>
      <c r="O113" s="3">
        <f>SUM(C113:N113)</f>
        <v/>
      </c>
      <c r="P113" t="inlineStr">
        <is>
          <t>Assume repairs as 14 %make ready are completed. [Myleeka Landrum, 10/23/24]</t>
        </is>
      </c>
    </row>
    <row r="114">
      <c r="A114" t="inlineStr">
        <is>
          <t>5163-0000</t>
        </is>
      </c>
      <c r="B114" s="7" t="inlineStr">
        <is>
          <t>Interior Supplies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>
        <is>
          <t>Assume 19% of make ready will need supplies [Myleeka Landrum, 10/23/24]</t>
        </is>
      </c>
    </row>
    <row r="115">
      <c r="A115" t="inlineStr">
        <is>
          <t>5164-0000</t>
        </is>
      </c>
      <c r="B115" s="7" t="inlineStr">
        <is>
          <t>Cabinet &amp; Closet Repairs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>
        <is>
          <t>Assume 17% used for make ready. [Myleeka Landrum, 10/23/24]</t>
        </is>
      </c>
    </row>
    <row r="116">
      <c r="A116" t="inlineStr">
        <is>
          <t>5165-0000</t>
        </is>
      </c>
      <c r="B116" s="7" t="inlineStr">
        <is>
          <t>Lighting Fixtures &amp; Bulbs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5175-0000</t>
        </is>
      </c>
      <c r="B117" s="7" t="inlineStr">
        <is>
          <t>Small Tools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5187-0000</t>
        </is>
      </c>
      <c r="B118" s="7" t="inlineStr">
        <is>
          <t>Water Extraction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5190-0000</t>
        </is>
      </c>
      <c r="B119" s="7" t="inlineStr">
        <is>
          <t>Maintenance Supplies/Repairs (occ turn spend use 5370-0000)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B120" s="8" t="inlineStr">
        <is>
          <t>Subtotal</t>
        </is>
      </c>
      <c r="C120" s="9">
        <f>SUM(C109:C119)</f>
        <v/>
      </c>
      <c r="D120" s="9">
        <f>SUM(D109:D119)</f>
        <v/>
      </c>
      <c r="E120" s="9">
        <f>SUM(E109:E119)</f>
        <v/>
      </c>
      <c r="F120" s="9">
        <f>SUM(F109:F119)</f>
        <v/>
      </c>
      <c r="G120" s="9">
        <f>SUM(G109:G119)</f>
        <v/>
      </c>
      <c r="H120" s="9">
        <f>SUM(H109:H119)</f>
        <v/>
      </c>
      <c r="I120" s="9">
        <f>SUM(I109:I119)</f>
        <v/>
      </c>
      <c r="J120" s="9">
        <f>SUM(J109:J119)</f>
        <v/>
      </c>
      <c r="K120" s="9">
        <f>SUM(K109:K119)</f>
        <v/>
      </c>
      <c r="L120" s="9">
        <f>SUM(L109:L119)</f>
        <v/>
      </c>
      <c r="M120" s="9">
        <f>SUM(M109:M119)</f>
        <v/>
      </c>
      <c r="N120" s="9">
        <f>SUM(N109:N119)</f>
        <v/>
      </c>
      <c r="O120" s="9">
        <f>SUM(C120:N120)</f>
        <v/>
      </c>
    </row>
    <row r="122">
      <c r="B122" s="6" t="inlineStr">
        <is>
          <t>PEST CONTROL</t>
        </is>
      </c>
    </row>
    <row r="123">
      <c r="A123" t="inlineStr">
        <is>
          <t>5210-4000</t>
        </is>
      </c>
      <c r="B123" s="7" t="inlineStr">
        <is>
          <t>Pest Control Bed bugs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5210-5000</t>
        </is>
      </c>
      <c r="B124" s="7" t="inlineStr">
        <is>
          <t>Pest Control Termites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the renewal of termite annual contract is due in July 2025. [Myleeka Landrum, 10/23/24]</t>
        </is>
      </c>
    </row>
    <row r="125">
      <c r="A125" t="inlineStr">
        <is>
          <t>5210-6000</t>
        </is>
      </c>
      <c r="B125" s="7" t="inlineStr">
        <is>
          <t>Pest Control Other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>
        <is>
          <t>Assume for roach cleanout for units throughout the year. [Myleeka Landrum, 10/7/24]</t>
        </is>
      </c>
    </row>
    <row r="126">
      <c r="B126" s="8" t="inlineStr">
        <is>
          <t>Subtotal</t>
        </is>
      </c>
      <c r="C126" s="9">
        <f>SUM(C123:C125)</f>
        <v/>
      </c>
      <c r="D126" s="9">
        <f>SUM(D123:D125)</f>
        <v/>
      </c>
      <c r="E126" s="9">
        <f>SUM(E123:E125)</f>
        <v/>
      </c>
      <c r="F126" s="9">
        <f>SUM(F123:F125)</f>
        <v/>
      </c>
      <c r="G126" s="9">
        <f>SUM(G123:G125)</f>
        <v/>
      </c>
      <c r="H126" s="9">
        <f>SUM(H123:H125)</f>
        <v/>
      </c>
      <c r="I126" s="9">
        <f>SUM(I123:I125)</f>
        <v/>
      </c>
      <c r="J126" s="9">
        <f>SUM(J123:J125)</f>
        <v/>
      </c>
      <c r="K126" s="9">
        <f>SUM(K123:K125)</f>
        <v/>
      </c>
      <c r="L126" s="9">
        <f>SUM(L123:L125)</f>
        <v/>
      </c>
      <c r="M126" s="9">
        <f>SUM(M123:M125)</f>
        <v/>
      </c>
      <c r="N126" s="9">
        <f>SUM(N123:N125)</f>
        <v/>
      </c>
      <c r="O126" s="9">
        <f>SUM(C126:N126)</f>
        <v/>
      </c>
    </row>
    <row r="128">
      <c r="B128" s="6" t="inlineStr">
        <is>
          <t>POOL SERVICES</t>
        </is>
      </c>
    </row>
    <row r="129">
      <c r="A129" t="inlineStr">
        <is>
          <t>5236-0000</t>
        </is>
      </c>
      <c r="B129" s="7" t="inlineStr">
        <is>
          <t>Pool Supplies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>
        <is>
          <t>Assume lower cost due to storms (hurricane and tropical storms). [Myleeka Landrum, 10/23/24]</t>
        </is>
      </c>
    </row>
    <row r="130">
      <c r="A130" t="inlineStr">
        <is>
          <t>5237-0000</t>
        </is>
      </c>
      <c r="B130" s="7" t="inlineStr">
        <is>
          <t>Pool Repairs</t>
        </is>
      </c>
      <c r="C130" s="3" t="n">
        <v>0</v>
      </c>
      <c r="D130" s="3" t="n">
        <v>0</v>
      </c>
      <c r="E130" s="3" t="n">
        <v>0</v>
      </c>
      <c r="F130" s="3" t="n">
        <v>0</v>
      </c>
      <c r="G130" s="3" t="n">
        <v>0</v>
      </c>
      <c r="H130" s="3" t="n">
        <v>0</v>
      </c>
      <c r="I130" s="3" t="n">
        <v>0</v>
      </c>
      <c r="J130" s="3" t="n">
        <v>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B131" s="8" t="inlineStr">
        <is>
          <t>Subtotal</t>
        </is>
      </c>
      <c r="C131" s="9">
        <f>SUM(C129:C130)</f>
        <v/>
      </c>
      <c r="D131" s="9">
        <f>SUM(D129:D130)</f>
        <v/>
      </c>
      <c r="E131" s="9">
        <f>SUM(E129:E130)</f>
        <v/>
      </c>
      <c r="F131" s="9">
        <f>SUM(F129:F130)</f>
        <v/>
      </c>
      <c r="G131" s="9">
        <f>SUM(G129:G130)</f>
        <v/>
      </c>
      <c r="H131" s="9">
        <f>SUM(H129:H130)</f>
        <v/>
      </c>
      <c r="I131" s="9">
        <f>SUM(I129:I130)</f>
        <v/>
      </c>
      <c r="J131" s="9">
        <f>SUM(J129:J130)</f>
        <v/>
      </c>
      <c r="K131" s="9">
        <f>SUM(K129:K130)</f>
        <v/>
      </c>
      <c r="L131" s="9">
        <f>SUM(L129:L130)</f>
        <v/>
      </c>
      <c r="M131" s="9">
        <f>SUM(M129:M130)</f>
        <v/>
      </c>
      <c r="N131" s="9">
        <f>SUM(N129:N130)</f>
        <v/>
      </c>
      <c r="O131" s="9">
        <f>SUM(C131:N131)</f>
        <v/>
      </c>
    </row>
    <row r="133">
      <c r="B133" s="6" t="inlineStr">
        <is>
          <t>OTHER COMMON AREA MAINTENANCE</t>
        </is>
      </c>
    </row>
    <row r="134">
      <c r="A134" t="inlineStr">
        <is>
          <t>5251-0000</t>
        </is>
      </c>
      <c r="B134" s="7" t="inlineStr">
        <is>
          <t>Fuel &amp; Propane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A135" t="inlineStr">
        <is>
          <t>5258-1400</t>
        </is>
      </c>
      <c r="B135" s="7" t="inlineStr">
        <is>
          <t>Common Area Cleaning</t>
        </is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0</v>
      </c>
      <c r="I135" s="3" t="n">
        <v>0</v>
      </c>
      <c r="J135" s="3" t="n">
        <v>0</v>
      </c>
      <c r="K135" s="3" t="n">
        <v>0</v>
      </c>
      <c r="L135" s="3" t="n">
        <v>0</v>
      </c>
      <c r="M135" s="3" t="n">
        <v>0</v>
      </c>
      <c r="N135" s="3" t="n">
        <v>0</v>
      </c>
      <c r="O135" s="3">
        <f>SUM(C135:N135)</f>
        <v/>
      </c>
      <c r="P135" t="inlineStr">
        <is>
          <t>Assume that the cost will go up due to monthly invoices being submitted in a timely manner by vendor. [Myleeka Landrum, 10/23/24]</t>
        </is>
      </c>
    </row>
    <row r="136">
      <c r="A136" t="inlineStr">
        <is>
          <t>5259-0000</t>
        </is>
      </c>
      <c r="B136" s="7" t="inlineStr">
        <is>
          <t>Seasonal Decorations/ Plants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A137" t="inlineStr">
        <is>
          <t>5265-0000</t>
        </is>
      </c>
      <c r="B137" s="7" t="inlineStr">
        <is>
          <t>Mailbox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Assumed a quarterly cost for mailbox repairs. [Myleeka Landrum, 10/7/24]</t>
        </is>
      </c>
    </row>
    <row r="138">
      <c r="B138" s="8" t="inlineStr">
        <is>
          <t>Subtotal</t>
        </is>
      </c>
      <c r="C138" s="9">
        <f>SUM(C134:C137)</f>
        <v/>
      </c>
      <c r="D138" s="9">
        <f>SUM(D134:D137)</f>
        <v/>
      </c>
      <c r="E138" s="9">
        <f>SUM(E134:E137)</f>
        <v/>
      </c>
      <c r="F138" s="9">
        <f>SUM(F134:F137)</f>
        <v/>
      </c>
      <c r="G138" s="9">
        <f>SUM(G134:G137)</f>
        <v/>
      </c>
      <c r="H138" s="9">
        <f>SUM(H134:H137)</f>
        <v/>
      </c>
      <c r="I138" s="9">
        <f>SUM(I134:I137)</f>
        <v/>
      </c>
      <c r="J138" s="9">
        <f>SUM(J134:J137)</f>
        <v/>
      </c>
      <c r="K138" s="9">
        <f>SUM(K134:K137)</f>
        <v/>
      </c>
      <c r="L138" s="9">
        <f>SUM(L134:L137)</f>
        <v/>
      </c>
      <c r="M138" s="9">
        <f>SUM(M134:M137)</f>
        <v/>
      </c>
      <c r="N138" s="9">
        <f>SUM(N134:N137)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5305-0000</t>
        </is>
      </c>
      <c r="B141" s="7" t="inlineStr">
        <is>
          <t>Landscape Services</t>
        </is>
      </c>
      <c r="C141" s="3" t="n">
        <v>1673</v>
      </c>
      <c r="D141" s="3" t="n">
        <v>1673</v>
      </c>
      <c r="E141" s="3" t="n">
        <v>1673</v>
      </c>
      <c r="F141" s="3" t="n">
        <v>1673</v>
      </c>
      <c r="G141" s="3" t="n">
        <v>1673</v>
      </c>
      <c r="H141" s="3" t="n">
        <v>1673</v>
      </c>
      <c r="I141" s="3" t="n">
        <v>1673</v>
      </c>
      <c r="J141" s="3" t="n">
        <v>1673</v>
      </c>
      <c r="K141" s="3" t="n">
        <v>1673</v>
      </c>
      <c r="L141" s="3" t="n">
        <v>1673</v>
      </c>
      <c r="M141" s="3" t="n">
        <v>1673</v>
      </c>
      <c r="N141" s="3" t="n">
        <v>1673</v>
      </c>
      <c r="O141" s="3">
        <f>SUM(C141:N141)</f>
        <v/>
      </c>
      <c r="P141" t="inlineStr">
        <is>
          <t>Assume landscape price will remain the same per vendor. [Myleeka Landrum, 10/7/24]</t>
        </is>
      </c>
    </row>
    <row r="142">
      <c r="A142" t="inlineStr">
        <is>
          <t>5310-0000</t>
        </is>
      </c>
      <c r="B142" s="7" t="inlineStr">
        <is>
          <t>Pest Control Contract</t>
        </is>
      </c>
      <c r="C142" s="3" t="n">
        <v>698.55</v>
      </c>
      <c r="D142" s="3" t="n">
        <v>359.45</v>
      </c>
      <c r="E142" s="3" t="n">
        <v>359.45</v>
      </c>
      <c r="F142" s="3" t="n">
        <v>359.45</v>
      </c>
      <c r="G142" s="3" t="n">
        <v>359.45</v>
      </c>
      <c r="H142" s="3" t="n">
        <v>511</v>
      </c>
      <c r="I142" s="3" t="n">
        <v>359.45</v>
      </c>
      <c r="J142" s="3" t="n">
        <v>359.45</v>
      </c>
      <c r="K142" s="3" t="n">
        <v>359.45</v>
      </c>
      <c r="L142" s="3" t="n">
        <v>359.45</v>
      </c>
      <c r="M142" s="3" t="n">
        <v>359.45</v>
      </c>
      <c r="N142" s="3" t="n">
        <v>359.45</v>
      </c>
      <c r="O142" s="3">
        <f>SUM(C142:N142)</f>
        <v/>
      </c>
      <c r="P142" t="inlineStr"/>
    </row>
    <row r="143">
      <c r="A143" t="inlineStr">
        <is>
          <t>5320-0000</t>
        </is>
      </c>
      <c r="B143" s="7" t="inlineStr">
        <is>
          <t>Security Devices/Fire Alarm Contract</t>
        </is>
      </c>
      <c r="C143" s="3" t="n">
        <v>0</v>
      </c>
      <c r="D143" s="3" t="n">
        <v>185.74</v>
      </c>
      <c r="E143" s="3" t="n">
        <v>147.75</v>
      </c>
      <c r="F143" s="3" t="n">
        <v>73.5</v>
      </c>
      <c r="G143" s="3" t="n">
        <v>33.02</v>
      </c>
      <c r="H143" s="3" t="n">
        <v>80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160</v>
      </c>
      <c r="N143" s="3" t="n">
        <v>80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3495</v>
      </c>
      <c r="D144" s="3" t="n">
        <v>2387.5</v>
      </c>
      <c r="E144" s="3" t="n">
        <v>1500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807.03</v>
      </c>
      <c r="E148" s="3" t="n">
        <v>393.27</v>
      </c>
      <c r="F148" s="3" t="n">
        <v>404.88</v>
      </c>
      <c r="G148" s="3" t="n">
        <v>464.5</v>
      </c>
      <c r="H148" s="3" t="n">
        <v>900.77</v>
      </c>
      <c r="I148" s="3" t="n">
        <v>0</v>
      </c>
      <c r="J148" s="3" t="n">
        <v>716.79</v>
      </c>
      <c r="K148" s="3" t="n">
        <v>0</v>
      </c>
      <c r="L148" s="3" t="n">
        <v>0</v>
      </c>
      <c r="M148" s="3" t="n">
        <v>0</v>
      </c>
      <c r="N148" s="3" t="n">
        <v>472.71</v>
      </c>
      <c r="O148" s="3">
        <f>SUM(C148:N148)</f>
        <v/>
      </c>
      <c r="P148" t="inlineStr">
        <is>
          <t>Assume an increase due to increase in move outs based on actuals. [Myleeka Landrum, 10/23/24]</t>
        </is>
      </c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85.8</v>
      </c>
      <c r="D149" s="3" t="n">
        <v>793.66</v>
      </c>
      <c r="E149" s="3" t="n">
        <v>439.73</v>
      </c>
      <c r="F149" s="3" t="n">
        <v>0</v>
      </c>
      <c r="G149" s="3" t="n">
        <v>772.1900000000001</v>
      </c>
      <c r="H149" s="3" t="n">
        <v>139.43</v>
      </c>
      <c r="I149" s="3" t="n">
        <v>0</v>
      </c>
      <c r="J149" s="3" t="n">
        <v>316.39</v>
      </c>
      <c r="K149" s="3" t="n">
        <v>155</v>
      </c>
      <c r="L149" s="3" t="n">
        <v>0</v>
      </c>
      <c r="M149" s="3" t="n">
        <v>311.03</v>
      </c>
      <c r="N149" s="3" t="n">
        <v>160.88</v>
      </c>
      <c r="O149" s="3">
        <f>SUM(C149:N149)</f>
        <v/>
      </c>
      <c r="P149" t="inlineStr">
        <is>
          <t>Assume an increase due to increase in move outs. [Myleeka Landrum, 10/7/24]</t>
        </is>
      </c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590.15</v>
      </c>
      <c r="D150" s="3" t="n">
        <v>1319.19</v>
      </c>
      <c r="E150" s="3" t="n">
        <v>166.24</v>
      </c>
      <c r="F150" s="3" t="n">
        <v>527.41</v>
      </c>
      <c r="G150" s="3" t="n">
        <v>557.41</v>
      </c>
      <c r="H150" s="3" t="n">
        <v>375.38</v>
      </c>
      <c r="I150" s="3" t="n">
        <v>99</v>
      </c>
      <c r="J150" s="3" t="n">
        <v>604.48</v>
      </c>
      <c r="K150" s="3" t="n">
        <v>816.14</v>
      </c>
      <c r="L150" s="3" t="n">
        <v>1016.37</v>
      </c>
      <c r="M150" s="3" t="n">
        <v>440.47</v>
      </c>
      <c r="N150" s="3" t="n">
        <v>561.21</v>
      </c>
      <c r="O150" s="3">
        <f>SUM(C150:N150)</f>
        <v/>
      </c>
      <c r="P150" t="inlineStr">
        <is>
          <t>Assume an increase due to increase in move outs. [Myleeka Landrum, 10/7/24]</t>
        </is>
      </c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660</v>
      </c>
      <c r="E151" s="3" t="n">
        <v>0</v>
      </c>
      <c r="F151" s="3" t="n">
        <v>90.67</v>
      </c>
      <c r="G151" s="3" t="n">
        <v>0</v>
      </c>
      <c r="H151" s="3" t="n">
        <v>87.48999999999999</v>
      </c>
      <c r="I151" s="3" t="n">
        <v>329</v>
      </c>
      <c r="J151" s="3" t="n">
        <v>271.81</v>
      </c>
      <c r="K151" s="3" t="n">
        <v>254.2</v>
      </c>
      <c r="L151" s="3" t="n">
        <v>60.37</v>
      </c>
      <c r="M151" s="3" t="n">
        <v>292.2</v>
      </c>
      <c r="N151" s="3" t="n">
        <v>0</v>
      </c>
      <c r="O151" s="3">
        <f>SUM(C151:N151)</f>
        <v/>
      </c>
      <c r="P151" t="inlineStr">
        <is>
          <t>Assume an increase due to increase in move outs. [Myleeka Landrum, 10/7/24]</t>
        </is>
      </c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0</v>
      </c>
      <c r="D152" s="3" t="n">
        <v>0</v>
      </c>
      <c r="E152" s="3" t="n">
        <v>241.32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830</v>
      </c>
      <c r="D153" s="3" t="n">
        <v>2286</v>
      </c>
      <c r="E153" s="3" t="n">
        <v>225</v>
      </c>
      <c r="F153" s="3" t="n">
        <v>855.97</v>
      </c>
      <c r="G153" s="3" t="n">
        <v>700.63</v>
      </c>
      <c r="H153" s="3" t="n">
        <v>409.36</v>
      </c>
      <c r="I153" s="3" t="n">
        <v>1367.2</v>
      </c>
      <c r="J153" s="3" t="n">
        <v>1208.06</v>
      </c>
      <c r="K153" s="3" t="n">
        <v>2399.4</v>
      </c>
      <c r="L153" s="3" t="n">
        <v>1954.45</v>
      </c>
      <c r="M153" s="3" t="n">
        <v>762.97</v>
      </c>
      <c r="N153" s="3" t="n">
        <v>1081.68</v>
      </c>
      <c r="O153" s="3">
        <f>SUM(C153:N153)</f>
        <v/>
      </c>
      <c r="P153" t="inlineStr">
        <is>
          <t>Assume an increase due to increase in move outs. [Myleeka Landrum, 10/7/24]</t>
        </is>
      </c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431.76</v>
      </c>
      <c r="D154" s="3" t="n">
        <v>481.97</v>
      </c>
      <c r="E154" s="3" t="n">
        <v>0</v>
      </c>
      <c r="F154" s="3" t="n">
        <v>126.21</v>
      </c>
      <c r="G154" s="3" t="n">
        <v>185.79</v>
      </c>
      <c r="H154" s="3" t="n">
        <v>372.06</v>
      </c>
      <c r="I154" s="3" t="n">
        <v>372.06</v>
      </c>
      <c r="J154" s="3" t="n">
        <v>489.45</v>
      </c>
      <c r="K154" s="3" t="n">
        <v>0</v>
      </c>
      <c r="L154" s="3" t="n">
        <v>1074.43</v>
      </c>
      <c r="M154" s="3" t="n">
        <v>374.06</v>
      </c>
      <c r="N154" s="3" t="n">
        <v>564.79</v>
      </c>
      <c r="O154" s="3">
        <f>SUM(C154:N154)</f>
        <v/>
      </c>
      <c r="P154" t="inlineStr">
        <is>
          <t>Assume an increase due to increase in move outs. [Myleeka Landrum, 10/7/24]</t>
        </is>
      </c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1385</v>
      </c>
      <c r="D155" s="3" t="n">
        <v>2355</v>
      </c>
      <c r="E155" s="3" t="n">
        <v>260</v>
      </c>
      <c r="F155" s="3" t="n">
        <v>300</v>
      </c>
      <c r="G155" s="3" t="n">
        <v>983.08</v>
      </c>
      <c r="H155" s="3" t="n">
        <v>1133.91</v>
      </c>
      <c r="I155" s="3" t="n">
        <v>150</v>
      </c>
      <c r="J155" s="3" t="n">
        <v>1890.21</v>
      </c>
      <c r="K155" s="3" t="n">
        <v>1092.52</v>
      </c>
      <c r="L155" s="3" t="n">
        <v>2353.88</v>
      </c>
      <c r="M155" s="3" t="n">
        <v>1241.29</v>
      </c>
      <c r="N155" s="3" t="n">
        <v>716.34</v>
      </c>
      <c r="O155" s="3">
        <f>SUM(C155:N155)</f>
        <v/>
      </c>
      <c r="P155" t="inlineStr">
        <is>
          <t>Assume an increase due to increase in move outs. [Myleeka Landrum, 10/7/24]</t>
        </is>
      </c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1060</v>
      </c>
      <c r="D156" s="3" t="n">
        <v>2515</v>
      </c>
      <c r="E156" s="3" t="n">
        <v>200</v>
      </c>
      <c r="F156" s="3" t="n">
        <v>250</v>
      </c>
      <c r="G156" s="3" t="n">
        <v>1556.75</v>
      </c>
      <c r="H156" s="3" t="n">
        <v>463.81</v>
      </c>
      <c r="I156" s="3" t="n">
        <v>650</v>
      </c>
      <c r="J156" s="3" t="n">
        <v>945.3</v>
      </c>
      <c r="K156" s="3" t="n">
        <v>1347.66</v>
      </c>
      <c r="L156" s="3" t="n">
        <v>1860.79</v>
      </c>
      <c r="M156" s="3" t="n">
        <v>726.25</v>
      </c>
      <c r="N156" s="3" t="n">
        <v>930.95</v>
      </c>
      <c r="O156" s="3">
        <f>SUM(C156:N156)</f>
        <v/>
      </c>
      <c r="P156" t="inlineStr">
        <is>
          <t>Assume an increase due to increase in move outs. [Myleeka Landrum, 10/7/24]</t>
        </is>
      </c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0</v>
      </c>
      <c r="E160" s="3" t="n">
        <v>160.88</v>
      </c>
      <c r="F160" s="3" t="n">
        <v>48.26</v>
      </c>
      <c r="G160" s="3" t="n">
        <v>0</v>
      </c>
      <c r="H160" s="3" t="n">
        <v>0</v>
      </c>
      <c r="I160" s="3" t="n">
        <v>0</v>
      </c>
      <c r="J160" s="3" t="n">
        <v>0</v>
      </c>
      <c r="K160" s="3" t="n">
        <v>208.92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Assume increase due to leaks. [Myleeka Landrum, 10/7/24]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645</v>
      </c>
      <c r="D161" s="3" t="n">
        <v>0</v>
      </c>
      <c r="E161" s="3" t="n">
        <v>0</v>
      </c>
      <c r="F161" s="3" t="n">
        <v>41.67</v>
      </c>
      <c r="G161" s="3" t="n">
        <v>530</v>
      </c>
      <c r="H161" s="3" t="n">
        <v>0</v>
      </c>
      <c r="I161" s="3" t="n">
        <v>160</v>
      </c>
      <c r="J161" s="3" t="n">
        <v>0</v>
      </c>
      <c r="K161" s="3" t="n">
        <v>763</v>
      </c>
      <c r="L161" s="3" t="n">
        <v>0</v>
      </c>
      <c r="M161" s="3" t="n">
        <v>195</v>
      </c>
      <c r="N161" s="3" t="n">
        <v>0</v>
      </c>
      <c r="O161" s="3">
        <f>SUM(C161:N161)</f>
        <v/>
      </c>
      <c r="P161" t="inlineStr">
        <is>
          <t>Assume an increase due to leaks. [Myleeka Landrum, 10/7/24]</t>
        </is>
      </c>
    </row>
    <row r="162">
      <c r="B162" s="8" t="inlineStr">
        <is>
          <t>Subtotal</t>
        </is>
      </c>
      <c r="C162" s="9">
        <f>SUM(C160:C161)</f>
        <v/>
      </c>
      <c r="D162" s="9">
        <f>SUM(D160:D161)</f>
        <v/>
      </c>
      <c r="E162" s="9">
        <f>SUM(E160:E161)</f>
        <v/>
      </c>
      <c r="F162" s="9">
        <f>SUM(F160:F161)</f>
        <v/>
      </c>
      <c r="G162" s="9">
        <f>SUM(G160:G161)</f>
        <v/>
      </c>
      <c r="H162" s="9">
        <f>SUM(H160:H161)</f>
        <v/>
      </c>
      <c r="I162" s="9">
        <f>SUM(I160:I161)</f>
        <v/>
      </c>
      <c r="J162" s="9">
        <f>SUM(J160:J161)</f>
        <v/>
      </c>
      <c r="K162" s="9">
        <f>SUM(K160:K161)</f>
        <v/>
      </c>
      <c r="L162" s="9">
        <f>SUM(L160:L161)</f>
        <v/>
      </c>
      <c r="M162" s="9">
        <f>SUM(M160:M161)</f>
        <v/>
      </c>
      <c r="N162" s="9">
        <f>SUM(N160:N161)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5154-0000</t>
        </is>
      </c>
      <c r="B168" s="7" t="inlineStr">
        <is>
          <t>Balcony/Framing/Patio/Screening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5156-0000</t>
        </is>
      </c>
      <c r="B169" s="7" t="inlineStr">
        <is>
          <t>Doors - Exterior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5158-0000</t>
        </is>
      </c>
      <c r="B170" s="7" t="inlineStr">
        <is>
          <t>Environmental Remediation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>
        <is>
          <t>Assume $10k in May for any storm damages [Alexis Garcia, 11/11/24]</t>
        </is>
      </c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5169-0000</t>
        </is>
      </c>
      <c r="B173" s="7" t="inlineStr">
        <is>
          <t>Roof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5177-0000</t>
        </is>
      </c>
      <c r="B174" s="7" t="inlineStr">
        <is>
          <t>Water Heaters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5186-0000</t>
        </is>
      </c>
      <c r="B175" s="7" t="inlineStr">
        <is>
          <t>Window &amp; Sliding Glass Door Replacement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5194-0000</t>
        </is>
      </c>
      <c r="B176" s="7" t="inlineStr">
        <is>
          <t>Pool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5226-0000</t>
        </is>
      </c>
      <c r="B177" s="7" t="inlineStr">
        <is>
          <t>Tree Trimming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5238-0000</t>
        </is>
      </c>
      <c r="B178" s="7" t="inlineStr">
        <is>
          <t>Pool Furniture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5245-0000</t>
        </is>
      </c>
      <c r="B179" s="7" t="inlineStr">
        <is>
          <t>Exterior Wall/Fence Repairs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A180" t="inlineStr">
        <is>
          <t>5246-0000</t>
        </is>
      </c>
      <c r="B180" s="7" t="inlineStr">
        <is>
          <t>Fire Protection</t>
        </is>
      </c>
      <c r="C180" s="3" t="n">
        <v>0</v>
      </c>
      <c r="D180" s="3" t="n">
        <v>0</v>
      </c>
      <c r="E180" s="3" t="n">
        <v>0</v>
      </c>
      <c r="F180" s="3" t="n">
        <v>0</v>
      </c>
      <c r="G180" s="3" t="n">
        <v>0</v>
      </c>
      <c r="H180" s="3" t="n">
        <v>0</v>
      </c>
      <c r="I180" s="3" t="n">
        <v>0</v>
      </c>
      <c r="J180" s="3" t="n">
        <v>0</v>
      </c>
      <c r="K180" s="3" t="n">
        <v>0</v>
      </c>
      <c r="L180" s="3" t="n">
        <v>0</v>
      </c>
      <c r="M180" s="3" t="n">
        <v>0</v>
      </c>
      <c r="N180" s="3" t="n">
        <v>0</v>
      </c>
      <c r="O180" s="3">
        <f>SUM(C180:N180)</f>
        <v/>
      </c>
      <c r="P180" t="inlineStr"/>
    </row>
    <row r="181">
      <c r="A181" t="inlineStr">
        <is>
          <t>5288-0000</t>
        </is>
      </c>
      <c r="B181" s="7" t="inlineStr">
        <is>
          <t>Plumbing - Common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>
        <is>
          <t>Per T12 [Alexis Garcia, 11/11/24]</t>
        </is>
      </c>
    </row>
    <row r="182">
      <c r="B182" s="8" t="inlineStr">
        <is>
          <t>Subtotal</t>
        </is>
      </c>
      <c r="C182" s="9">
        <f>SUM(C165:C181)</f>
        <v/>
      </c>
      <c r="D182" s="9">
        <f>SUM(D165:D181)</f>
        <v/>
      </c>
      <c r="E182" s="9">
        <f>SUM(E165:E181)</f>
        <v/>
      </c>
      <c r="F182" s="9">
        <f>SUM(F165:F181)</f>
        <v/>
      </c>
      <c r="G182" s="9">
        <f>SUM(G165:G181)</f>
        <v/>
      </c>
      <c r="H182" s="9">
        <f>SUM(H165:H181)</f>
        <v/>
      </c>
      <c r="I182" s="9">
        <f>SUM(I165:I181)</f>
        <v/>
      </c>
      <c r="J182" s="9">
        <f>SUM(J165:J181)</f>
        <v/>
      </c>
      <c r="K182" s="9">
        <f>SUM(K165:K181)</f>
        <v/>
      </c>
      <c r="L182" s="9">
        <f>SUM(L165:L181)</f>
        <v/>
      </c>
      <c r="M182" s="9">
        <f>SUM(M165:M181)</f>
        <v/>
      </c>
      <c r="N182" s="9">
        <f>SUM(N165:N181)</f>
        <v/>
      </c>
      <c r="O182" s="9">
        <f>SUM(C182:N182)</f>
        <v/>
      </c>
    </row>
    <row r="184">
      <c r="B184" s="5" t="inlineStr">
        <is>
          <t>Total Maintenance &amp; Contracts</t>
        </is>
      </c>
      <c r="C184" s="10">
        <f>C120+C126+C131+C138+C145+C157+C162+C182</f>
        <v/>
      </c>
      <c r="D184" s="10">
        <f>D120+D126+D131+D138+D145+D157+D162+D182</f>
        <v/>
      </c>
      <c r="E184" s="10">
        <f>E120+E126+E131+E138+E145+E157+E162+E182</f>
        <v/>
      </c>
      <c r="F184" s="10">
        <f>F120+F126+F131+F138+F145+F157+F162+F182</f>
        <v/>
      </c>
      <c r="G184" s="10">
        <f>G120+G126+G131+G138+G145+G157+G162+G182</f>
        <v/>
      </c>
      <c r="H184" s="10">
        <f>H120+H126+H131+H138+H145+H157+H162+H182</f>
        <v/>
      </c>
      <c r="I184" s="10">
        <f>I120+I126+I131+I138+I145+I157+I162+I182</f>
        <v/>
      </c>
      <c r="J184" s="10">
        <f>J120+J126+J131+J138+J145+J157+J162+J182</f>
        <v/>
      </c>
      <c r="K184" s="10">
        <f>K120+K126+K131+K138+K145+K157+K162+K182</f>
        <v/>
      </c>
      <c r="L184" s="10">
        <f>L120+L126+L131+L138+L145+L157+L162+L182</f>
        <v/>
      </c>
      <c r="M184" s="10">
        <f>M120+M126+M131+M138+M145+M157+M162+M182</f>
        <v/>
      </c>
      <c r="N184" s="10">
        <f>N120+N126+N131+N138+N145+N157+N162+N182</f>
        <v/>
      </c>
      <c r="O184" s="10">
        <f>SUM(C184:N184)</f>
        <v/>
      </c>
    </row>
    <row r="186">
      <c r="B186" s="5" t="inlineStr">
        <is>
          <t>MARKETING</t>
        </is>
      </c>
    </row>
    <row r="187">
      <c r="B187" s="6" t="inlineStr">
        <is>
          <t>ADVERTISING/MARKETING/PROMOTIONS</t>
        </is>
      </c>
    </row>
    <row r="188">
      <c r="A188" t="inlineStr">
        <is>
          <t>5710-1010</t>
        </is>
      </c>
      <c r="B188" s="7" t="inlineStr">
        <is>
          <t>Marketing: Advertising - Ink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0</v>
      </c>
      <c r="L188" s="3" t="n">
        <v>0</v>
      </c>
      <c r="M188" s="3" t="n">
        <v>264.91</v>
      </c>
      <c r="N188" s="3" t="n">
        <v>0</v>
      </c>
      <c r="O188" s="3">
        <f>SUM(C188:N188)</f>
        <v/>
      </c>
      <c r="P188" t="inlineStr"/>
    </row>
    <row r="189">
      <c r="A189" t="inlineStr">
        <is>
          <t>5710-1040</t>
        </is>
      </c>
      <c r="B189" s="7" t="inlineStr">
        <is>
          <t>Marketing: Tools &amp; Software</t>
        </is>
      </c>
      <c r="C189" s="3" t="n">
        <v>249.7</v>
      </c>
      <c r="D189" s="3" t="n">
        <v>249.7</v>
      </c>
      <c r="E189" s="3" t="n">
        <v>288.7</v>
      </c>
      <c r="F189" s="3" t="n">
        <v>538.7</v>
      </c>
      <c r="G189" s="3" t="n">
        <v>499.7</v>
      </c>
      <c r="H189" s="3" t="n">
        <v>499.7</v>
      </c>
      <c r="I189" s="3" t="n">
        <v>499.7</v>
      </c>
      <c r="J189" s="3" t="n">
        <v>522.4</v>
      </c>
      <c r="K189" s="3" t="n">
        <v>522.4</v>
      </c>
      <c r="L189" s="3" t="n">
        <v>522.4</v>
      </c>
      <c r="M189" s="3" t="n">
        <v>522.4</v>
      </c>
      <c r="N189" s="3" t="n">
        <v>522.4</v>
      </c>
      <c r="O189" s="3">
        <f>SUM(C189:N189)</f>
        <v/>
      </c>
      <c r="P189" t="inlineStr">
        <is>
          <t>Assume Funnel CRM and Website.  No chatmeter, AI leasing, or social and rep for 2025. [Alexis Garcia, 11/5/24]</t>
        </is>
      </c>
    </row>
    <row r="190">
      <c r="A190" t="inlineStr">
        <is>
          <t>5710-1050</t>
        </is>
      </c>
      <c r="B190" s="7" t="inlineStr">
        <is>
          <t>Digital Strategy &amp; Advertising</t>
        </is>
      </c>
      <c r="C190" s="3" t="n">
        <v>0</v>
      </c>
      <c r="D190" s="3" t="n">
        <v>0</v>
      </c>
      <c r="E190" s="3" t="n">
        <v>280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5715-0000</t>
        </is>
      </c>
      <c r="B191" s="7" t="inlineStr">
        <is>
          <t>Marketing: Leasing Hospitality</t>
        </is>
      </c>
      <c r="C191" s="3" t="n">
        <v>0</v>
      </c>
      <c r="D191" s="3" t="n">
        <v>0</v>
      </c>
      <c r="E191" s="3" t="n">
        <v>0</v>
      </c>
      <c r="F191" s="3" t="n">
        <v>43.73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items for office. [Myleeka Landrum, 10/24/24]</t>
        </is>
      </c>
    </row>
    <row r="192">
      <c r="A192" t="inlineStr">
        <is>
          <t>5720-0000</t>
        </is>
      </c>
      <c r="B192" s="7" t="inlineStr">
        <is>
          <t>Marketing: Resident Retention</t>
        </is>
      </c>
      <c r="C192" s="3" t="n">
        <v>78.56</v>
      </c>
      <c r="D192" s="3" t="n">
        <v>267.67</v>
      </c>
      <c r="E192" s="3" t="n">
        <v>261.54</v>
      </c>
      <c r="F192" s="3" t="n">
        <v>108.64</v>
      </c>
      <c r="G192" s="3" t="n">
        <v>69.95</v>
      </c>
      <c r="H192" s="3" t="n">
        <v>230.13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Assume resident events. [Myleeka Landrum, 10/24/24]</t>
        </is>
      </c>
    </row>
    <row r="193">
      <c r="A193" t="inlineStr">
        <is>
          <t>5730-0000</t>
        </is>
      </c>
      <c r="B193" s="7" t="inlineStr">
        <is>
          <t>Marketing: Referral Fees</t>
        </is>
      </c>
      <c r="C193" s="3" t="n">
        <v>0</v>
      </c>
      <c r="D193" s="3" t="n">
        <v>500</v>
      </c>
      <c r="E193" s="3" t="n">
        <v>0</v>
      </c>
      <c r="F193" s="3" t="n">
        <v>0</v>
      </c>
      <c r="G193" s="3" t="n">
        <v>0</v>
      </c>
      <c r="H193" s="3" t="n">
        <v>0</v>
      </c>
      <c r="I193" s="3" t="n">
        <v>0</v>
      </c>
      <c r="J193" s="3" t="n">
        <v>0</v>
      </c>
      <c r="K193" s="3" t="n">
        <v>500</v>
      </c>
      <c r="L193" s="3" t="n">
        <v>0</v>
      </c>
      <c r="M193" s="3" t="n">
        <v>0</v>
      </c>
      <c r="N193" s="3" t="n">
        <v>0</v>
      </c>
      <c r="O193" s="3">
        <f>SUM(C193:N193)</f>
        <v/>
      </c>
      <c r="P193" t="inlineStr">
        <is>
          <t>Assume resident referral fees. [Myleeka Landrum, 10/24/24]</t>
        </is>
      </c>
    </row>
    <row r="194">
      <c r="A194" t="inlineStr">
        <is>
          <t>5735-0000</t>
        </is>
      </c>
      <c r="B194" s="7" t="inlineStr">
        <is>
          <t>Marketing: Locator Commissions</t>
        </is>
      </c>
      <c r="C194" s="3" t="n">
        <v>399</v>
      </c>
      <c r="D194" s="3" t="n">
        <v>779</v>
      </c>
      <c r="E194" s="3" t="n">
        <v>0</v>
      </c>
      <c r="F194" s="3" t="n">
        <v>0</v>
      </c>
      <c r="G194" s="3" t="n">
        <v>0</v>
      </c>
      <c r="H194" s="3" t="n">
        <v>0</v>
      </c>
      <c r="I194" s="3" t="n">
        <v>0</v>
      </c>
      <c r="J194" s="3" t="n">
        <v>0</v>
      </c>
      <c r="K194" s="3" t="n">
        <v>0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5740-0000</t>
        </is>
      </c>
      <c r="B195" s="7" t="inlineStr">
        <is>
          <t>Marketing: Supplies</t>
        </is>
      </c>
      <c r="C195" s="3" t="n">
        <v>0</v>
      </c>
      <c r="D195" s="3" t="n">
        <v>12.73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0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0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0</v>
      </c>
      <c r="O196" s="3">
        <f>SUM(C196:N196)</f>
        <v/>
      </c>
      <c r="P196" t="inlineStr"/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Assume $1.10 per door. [Myleeka Landrum, 10/24/24]</t>
        </is>
      </c>
    </row>
    <row r="198">
      <c r="B198" s="8" t="inlineStr">
        <is>
          <t>Subtotal</t>
        </is>
      </c>
      <c r="C198" s="9">
        <f>SUM(C188:C197)</f>
        <v/>
      </c>
      <c r="D198" s="9">
        <f>SUM(D188:D197)</f>
        <v/>
      </c>
      <c r="E198" s="9">
        <f>SUM(E188:E197)</f>
        <v/>
      </c>
      <c r="F198" s="9">
        <f>SUM(F188:F197)</f>
        <v/>
      </c>
      <c r="G198" s="9">
        <f>SUM(G188:G197)</f>
        <v/>
      </c>
      <c r="H198" s="9">
        <f>SUM(H188:H197)</f>
        <v/>
      </c>
      <c r="I198" s="9">
        <f>SUM(I188:I197)</f>
        <v/>
      </c>
      <c r="J198" s="9">
        <f>SUM(J188:J197)</f>
        <v/>
      </c>
      <c r="K198" s="9">
        <f>SUM(K188:K197)</f>
        <v/>
      </c>
      <c r="L198" s="9">
        <f>SUM(L188:L197)</f>
        <v/>
      </c>
      <c r="M198" s="9">
        <f>SUM(M188:M197)</f>
        <v/>
      </c>
      <c r="N198" s="9">
        <f>SUM(N188:N197)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1844.01</v>
      </c>
      <c r="D204" s="3" t="n">
        <v>1758.27</v>
      </c>
      <c r="E204" s="3" t="n">
        <v>1812.7</v>
      </c>
      <c r="F204" s="3" t="n">
        <v>1869</v>
      </c>
      <c r="G204" s="3" t="n">
        <v>1787.02</v>
      </c>
      <c r="H204" s="3" t="n">
        <v>1772.02</v>
      </c>
      <c r="I204" s="3" t="n">
        <v>1772.02</v>
      </c>
      <c r="J204" s="3" t="n">
        <v>1777.02</v>
      </c>
      <c r="K204" s="3" t="n">
        <v>1782.02</v>
      </c>
      <c r="L204" s="3" t="n">
        <v>1782.02</v>
      </c>
      <c r="M204" s="3" t="n">
        <v>1896.43</v>
      </c>
      <c r="N204" s="3" t="n">
        <v>1782.02</v>
      </c>
      <c r="O204" s="3">
        <f>SUM(C204:N204)</f>
        <v/>
      </c>
      <c r="P204" t="inlineStr">
        <is>
          <t>Assume per PMA. [Myleeka Landrum, 10/24/24]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258.25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135.25</v>
      </c>
      <c r="N205" s="3" t="n">
        <v>135.25</v>
      </c>
      <c r="O205" s="3">
        <f>SUM(C205:N205)</f>
        <v/>
      </c>
      <c r="P205" t="inlineStr">
        <is>
          <t>Assume for jobcall. [Myleeka Landrum, 10/23/24]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106.18</v>
      </c>
      <c r="D206" s="3" t="n">
        <v>344.55</v>
      </c>
      <c r="E206" s="3" t="n">
        <v>159.98</v>
      </c>
      <c r="F206" s="3" t="n">
        <v>338.07</v>
      </c>
      <c r="G206" s="3" t="n">
        <v>103.09</v>
      </c>
      <c r="H206" s="3" t="n">
        <v>357.46</v>
      </c>
      <c r="I206" s="3" t="n">
        <v>382.42</v>
      </c>
      <c r="J206" s="3" t="n">
        <v>136.67</v>
      </c>
      <c r="K206" s="3" t="n">
        <v>357.74</v>
      </c>
      <c r="L206" s="3" t="n">
        <v>357.76</v>
      </c>
      <c r="M206" s="3" t="n">
        <v>367.93</v>
      </c>
      <c r="N206" s="3" t="n">
        <v>182.84</v>
      </c>
      <c r="O206" s="3">
        <f>SUM(C206:N206)</f>
        <v/>
      </c>
      <c r="P206" t="inlineStr">
        <is>
          <t>Assume that Kings III is a quarterly expense of $211.09 with monthly charge of $65. [Myleeka Landrum, 9/24/24]</t>
        </is>
      </c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24.95</v>
      </c>
      <c r="E207" s="3" t="n">
        <v>224.94</v>
      </c>
      <c r="F207" s="3" t="n">
        <v>257.89</v>
      </c>
      <c r="G207" s="3" t="n">
        <v>278.7</v>
      </c>
      <c r="H207" s="3" t="n">
        <v>24.95</v>
      </c>
      <c r="I207" s="3" t="n">
        <v>0</v>
      </c>
      <c r="J207" s="3" t="n">
        <v>256.07</v>
      </c>
      <c r="K207" s="3" t="n">
        <v>24.95</v>
      </c>
      <c r="L207" s="3" t="n">
        <v>24.95</v>
      </c>
      <c r="M207" s="3" t="n">
        <v>24.95</v>
      </c>
      <c r="N207" s="3" t="n">
        <v>199.99</v>
      </c>
      <c r="O207" s="3">
        <f>SUM(C207:N207)</f>
        <v/>
      </c>
      <c r="P207" t="inlineStr">
        <is>
          <t>Assume $305 per month per bill. [Myleeka Landrum, 10/24/24]</t>
        </is>
      </c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Assume $1.50 per door. [Myleeka Landrum, 10/24/24]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97.93000000000001</v>
      </c>
      <c r="J212" s="3" t="n">
        <v>47.15</v>
      </c>
      <c r="K212" s="3" t="n">
        <v>-46.29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>
        <is>
          <t>Assume purchase of water, coffee, snacks, and juice for resident and staff. [Myleeka Landrum, 9/24/24]</t>
        </is>
      </c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162.63</v>
      </c>
      <c r="D213" s="3" t="n">
        <v>0</v>
      </c>
      <c r="E213" s="3" t="n">
        <v>0</v>
      </c>
      <c r="F213" s="3" t="n">
        <v>0</v>
      </c>
      <c r="G213" s="3" t="n">
        <v>0</v>
      </c>
      <c r="H213" s="3" t="n">
        <v>0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34.62</v>
      </c>
      <c r="D214" s="3" t="n">
        <v>148.83</v>
      </c>
      <c r="E214" s="3" t="n">
        <v>80.42</v>
      </c>
      <c r="F214" s="3" t="n">
        <v>240.07</v>
      </c>
      <c r="G214" s="3" t="n">
        <v>63.37</v>
      </c>
      <c r="H214" s="3" t="n">
        <v>0</v>
      </c>
      <c r="I214" s="3" t="n">
        <v>278.04</v>
      </c>
      <c r="J214" s="3" t="n">
        <v>113.52</v>
      </c>
      <c r="K214" s="3" t="n">
        <v>0</v>
      </c>
      <c r="L214" s="3" t="n">
        <v>270.29</v>
      </c>
      <c r="M214" s="3" t="n">
        <v>637.6799999999999</v>
      </c>
      <c r="N214" s="3" t="n">
        <v>1.84</v>
      </c>
      <c r="O214" s="3">
        <f>SUM(C214:N214)</f>
        <v/>
      </c>
      <c r="P214" t="inlineStr"/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243.56</v>
      </c>
      <c r="D215" s="3" t="n">
        <v>243.56</v>
      </c>
      <c r="E215" s="3" t="n">
        <v>243.56</v>
      </c>
      <c r="F215" s="3" t="n">
        <v>280.77</v>
      </c>
      <c r="G215" s="3" t="n">
        <v>301.47</v>
      </c>
      <c r="H215" s="3" t="n">
        <v>284.59</v>
      </c>
      <c r="I215" s="3" t="n">
        <v>307.31</v>
      </c>
      <c r="J215" s="3" t="n">
        <v>283.84</v>
      </c>
      <c r="K215" s="3" t="n">
        <v>288.34</v>
      </c>
      <c r="L215" s="3" t="n">
        <v>282.47</v>
      </c>
      <c r="M215" s="3" t="n">
        <v>390.78</v>
      </c>
      <c r="N215" s="3" t="n">
        <v>320.27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25.92</v>
      </c>
      <c r="D216" s="3" t="n">
        <v>0</v>
      </c>
      <c r="E216" s="3" t="n">
        <v>27.2</v>
      </c>
      <c r="F216" s="3" t="n">
        <v>0</v>
      </c>
      <c r="G216" s="3" t="n">
        <v>0</v>
      </c>
      <c r="H216" s="3" t="n">
        <v>0</v>
      </c>
      <c r="I216" s="3" t="n">
        <v>0</v>
      </c>
      <c r="J216" s="3" t="n">
        <v>0</v>
      </c>
      <c r="K216" s="3" t="n">
        <v>9.68</v>
      </c>
      <c r="L216" s="3" t="n">
        <v>16.74</v>
      </c>
      <c r="M216" s="3" t="n">
        <v>59.9</v>
      </c>
      <c r="N216" s="3" t="n">
        <v>0</v>
      </c>
      <c r="O216" s="3">
        <f>SUM(C216:N216)</f>
        <v/>
      </c>
      <c r="P216" t="inlineStr">
        <is>
          <t>Assume a higher cost due to sending notice to vacate notices by certified mail. [Myleeka Landrum, 10/7/24]</t>
        </is>
      </c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TRAVEL</t>
        </is>
      </c>
    </row>
    <row r="220">
      <c r="A220" t="inlineStr">
        <is>
          <t>5849-0000</t>
        </is>
      </c>
      <c r="B220" s="7" t="inlineStr">
        <is>
          <t>Travel: Other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EVICTION EXPENSES</t>
        </is>
      </c>
    </row>
    <row r="224">
      <c r="A224" t="inlineStr">
        <is>
          <t>5861-0000</t>
        </is>
      </c>
      <c r="B224" s="7" t="inlineStr">
        <is>
          <t>Eviction: Legal Expenses</t>
        </is>
      </c>
      <c r="C224" s="3" t="n">
        <v>1963.11</v>
      </c>
      <c r="D224" s="3" t="n">
        <v>328.29</v>
      </c>
      <c r="E224" s="3" t="n">
        <v>736.49</v>
      </c>
      <c r="F224" s="3" t="n">
        <v>0</v>
      </c>
      <c r="G224" s="3" t="n">
        <v>258</v>
      </c>
      <c r="H224" s="3" t="n">
        <v>259</v>
      </c>
      <c r="I224" s="3" t="n">
        <v>0</v>
      </c>
      <c r="J224" s="3" t="n">
        <v>258</v>
      </c>
      <c r="K224" s="3" t="n">
        <v>589.38</v>
      </c>
      <c r="L224" s="3" t="n">
        <v>129</v>
      </c>
      <c r="M224" s="3" t="n">
        <v>1733.93</v>
      </c>
      <c r="N224" s="3" t="n">
        <v>0</v>
      </c>
      <c r="O224" s="3">
        <f>SUM(C224:N224)</f>
        <v/>
      </c>
      <c r="P224" t="inlineStr">
        <is>
          <t>Assume a higher amount due to move evictions being filed. [Myleeka Landrum, 10/7/24]</t>
        </is>
      </c>
    </row>
    <row r="225">
      <c r="B225" s="8" t="inlineStr">
        <is>
          <t>Subtotal</t>
        </is>
      </c>
      <c r="C225" s="9">
        <f>SUM(C224:C224)</f>
        <v/>
      </c>
      <c r="D225" s="9">
        <f>SUM(D224:D224)</f>
        <v/>
      </c>
      <c r="E225" s="9">
        <f>SUM(E224:E224)</f>
        <v/>
      </c>
      <c r="F225" s="9">
        <f>SUM(F224:F224)</f>
        <v/>
      </c>
      <c r="G225" s="9">
        <f>SUM(G224:G224)</f>
        <v/>
      </c>
      <c r="H225" s="9">
        <f>SUM(H224:H224)</f>
        <v/>
      </c>
      <c r="I225" s="9">
        <f>SUM(I224:I224)</f>
        <v/>
      </c>
      <c r="J225" s="9">
        <f>SUM(J224:J224)</f>
        <v/>
      </c>
      <c r="K225" s="9">
        <f>SUM(K224:K224)</f>
        <v/>
      </c>
      <c r="L225" s="9">
        <f>SUM(L224:L224)</f>
        <v/>
      </c>
      <c r="M225" s="9">
        <f>SUM(M224:M224)</f>
        <v/>
      </c>
      <c r="N225" s="9">
        <f>SUM(N224:N224)</f>
        <v/>
      </c>
      <c r="O225" s="9">
        <f>SUM(C225:N225)</f>
        <v/>
      </c>
    </row>
    <row r="227">
      <c r="B227" s="6" t="inlineStr">
        <is>
          <t>OTHER G &amp; A EXPENSES</t>
        </is>
      </c>
    </row>
    <row r="228">
      <c r="A228" t="inlineStr">
        <is>
          <t>5031-0000</t>
        </is>
      </c>
      <c r="B228" s="7" t="inlineStr">
        <is>
          <t>Hiring Expenses</t>
        </is>
      </c>
      <c r="C228" s="3" t="n">
        <v>0</v>
      </c>
      <c r="D228" s="3" t="n">
        <v>0</v>
      </c>
      <c r="E228" s="3" t="n">
        <v>0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5750-0000</t>
        </is>
      </c>
      <c r="B229" s="7" t="inlineStr">
        <is>
          <t>Customer Screening</t>
        </is>
      </c>
      <c r="C229" s="3" t="n">
        <v>344.77</v>
      </c>
      <c r="D229" s="3" t="n">
        <v>369.67</v>
      </c>
      <c r="E229" s="3" t="n">
        <v>440.59</v>
      </c>
      <c r="F229" s="3" t="n">
        <v>289.61</v>
      </c>
      <c r="G229" s="3" t="n">
        <v>148.02</v>
      </c>
      <c r="H229" s="3" t="n">
        <v>271.38</v>
      </c>
      <c r="I229" s="3" t="n">
        <v>203.59</v>
      </c>
      <c r="J229" s="3" t="n">
        <v>214.84</v>
      </c>
      <c r="K229" s="3" t="n">
        <v>206.59</v>
      </c>
      <c r="L229" s="3" t="n">
        <v>131.66</v>
      </c>
      <c r="M229" s="3" t="n">
        <v>107.72</v>
      </c>
      <c r="N229" s="3" t="n">
        <v>141.78</v>
      </c>
      <c r="O229" s="3">
        <f>SUM(C229:N229)</f>
        <v/>
      </c>
      <c r="P229" t="inlineStr">
        <is>
          <t>1. Assume applicant screening. [Myleeka Landrum, 10/24/24]
2. $21.75/screening [Alexis Garcia, 11/5/24]</t>
        </is>
      </c>
    </row>
    <row r="230">
      <c r="A230" t="inlineStr">
        <is>
          <t>5765-0000</t>
        </is>
      </c>
      <c r="B230" s="7" t="inlineStr">
        <is>
          <t>Uniforms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5901-0000</t>
        </is>
      </c>
      <c r="B231" s="7" t="inlineStr">
        <is>
          <t>Bank Fees</t>
        </is>
      </c>
      <c r="C231" s="3" t="n">
        <v>100</v>
      </c>
      <c r="D231" s="3" t="n">
        <v>100</v>
      </c>
      <c r="E231" s="3" t="n">
        <v>100.01</v>
      </c>
      <c r="F231" s="3" t="n">
        <v>100</v>
      </c>
      <c r="G231" s="3" t="n">
        <v>100</v>
      </c>
      <c r="H231" s="3" t="n">
        <v>100</v>
      </c>
      <c r="I231" s="3" t="n">
        <v>100</v>
      </c>
      <c r="J231" s="3" t="n">
        <v>100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>
        <is>
          <t>Assume bank fees [Myleeka Landrum, 10/24/24]</t>
        </is>
      </c>
    </row>
    <row r="232">
      <c r="A232" t="inlineStr">
        <is>
          <t>5905-0000</t>
        </is>
      </c>
      <c r="B232" s="7" t="inlineStr">
        <is>
          <t>Dues &amp; Subscriptions</t>
        </is>
      </c>
      <c r="C232" s="3" t="n">
        <v>0</v>
      </c>
      <c r="D232" s="3" t="n">
        <v>0</v>
      </c>
      <c r="E232" s="3" t="n">
        <v>73.5</v>
      </c>
      <c r="F232" s="3" t="n">
        <v>0</v>
      </c>
      <c r="G232" s="3" t="n">
        <v>0</v>
      </c>
      <c r="H232" s="3" t="n">
        <v>0</v>
      </c>
      <c r="I232" s="3" t="n">
        <v>429.54</v>
      </c>
      <c r="J232" s="3" t="n">
        <v>0</v>
      </c>
      <c r="K232" s="3" t="n">
        <v>0</v>
      </c>
      <c r="L232" s="3" t="n">
        <v>0</v>
      </c>
      <c r="M232" s="3" t="n">
        <v>0</v>
      </c>
      <c r="N232" s="3" t="n">
        <v>0</v>
      </c>
      <c r="O232" s="3">
        <f>SUM(C232:N232)</f>
        <v/>
      </c>
      <c r="P232" t="inlineStr"/>
    </row>
    <row r="233">
      <c r="A233" t="inlineStr">
        <is>
          <t>5906-0000</t>
        </is>
      </c>
      <c r="B233" s="7" t="inlineStr">
        <is>
          <t>Teammate Relations</t>
        </is>
      </c>
      <c r="C233" s="3" t="n">
        <v>0</v>
      </c>
      <c r="D233" s="3" t="n">
        <v>215.87</v>
      </c>
      <c r="E233" s="3" t="n">
        <v>31.83</v>
      </c>
      <c r="F233" s="3" t="n">
        <v>122.29</v>
      </c>
      <c r="G233" s="3" t="n">
        <v>221.07</v>
      </c>
      <c r="H233" s="3" t="n">
        <v>90.67</v>
      </c>
      <c r="I233" s="3" t="n">
        <v>301</v>
      </c>
      <c r="J233" s="3" t="n">
        <v>154.65</v>
      </c>
      <c r="K233" s="3" t="n">
        <v>342.64</v>
      </c>
      <c r="L233" s="3" t="n">
        <v>195</v>
      </c>
      <c r="M233" s="3" t="n">
        <v>0</v>
      </c>
      <c r="N233" s="3" t="n">
        <v>140.86</v>
      </c>
      <c r="O233" s="3">
        <f>SUM(C233:N233)</f>
        <v/>
      </c>
      <c r="P233" t="inlineStr"/>
    </row>
    <row r="234">
      <c r="A234" t="inlineStr">
        <is>
          <t>5907-0000</t>
        </is>
      </c>
      <c r="B234" s="7" t="inlineStr">
        <is>
          <t>Renter's Liability Insurance Premium</t>
        </is>
      </c>
      <c r="C234" s="3" t="n">
        <v>0</v>
      </c>
      <c r="D234" s="3" t="n">
        <v>180</v>
      </c>
      <c r="E234" s="3" t="n">
        <v>588</v>
      </c>
      <c r="F234" s="3" t="n">
        <v>0</v>
      </c>
      <c r="G234" s="3" t="n">
        <v>924</v>
      </c>
      <c r="H234" s="3" t="n">
        <v>372</v>
      </c>
      <c r="I234" s="3" t="n">
        <v>360</v>
      </c>
      <c r="J234" s="3" t="n">
        <v>360</v>
      </c>
      <c r="K234" s="3" t="n">
        <v>360</v>
      </c>
      <c r="L234" s="3" t="n">
        <v>384</v>
      </c>
      <c r="M234" s="3" t="n">
        <v>384</v>
      </c>
      <c r="N234" s="3" t="n">
        <v>0</v>
      </c>
      <c r="O234" s="3">
        <f>SUM(C234:N234)</f>
        <v/>
      </c>
      <c r="P234" t="inlineStr"/>
    </row>
    <row r="235">
      <c r="A235" t="inlineStr">
        <is>
          <t>5908-0000</t>
        </is>
      </c>
      <c r="B235" s="7" t="inlineStr">
        <is>
          <t>Credit Builder Expense</t>
        </is>
      </c>
      <c r="C235" s="3" t="n">
        <v>0</v>
      </c>
      <c r="D235" s="3" t="n">
        <v>35.72</v>
      </c>
      <c r="E235" s="3" t="n">
        <v>35.72</v>
      </c>
      <c r="F235" s="3" t="n">
        <v>42.22</v>
      </c>
      <c r="G235" s="3" t="n">
        <v>77.94</v>
      </c>
      <c r="H235" s="3" t="n">
        <v>100.67</v>
      </c>
      <c r="I235" s="3" t="n">
        <v>0</v>
      </c>
      <c r="J235" s="3" t="n">
        <v>0</v>
      </c>
      <c r="K235" s="3" t="n">
        <v>3</v>
      </c>
      <c r="L235" s="3" t="n">
        <v>6</v>
      </c>
      <c r="M235" s="3" t="n">
        <v>6</v>
      </c>
      <c r="N235" s="3" t="n">
        <v>9</v>
      </c>
      <c r="O235" s="3">
        <f>SUM(C235:N235)</f>
        <v/>
      </c>
      <c r="P235" t="inlineStr">
        <is>
          <t>Assuming increase adoption. [Myleeka Landrum, 10/24/24]</t>
        </is>
      </c>
    </row>
    <row r="236">
      <c r="A236" t="inlineStr">
        <is>
          <t>5912-0000</t>
        </is>
      </c>
      <c r="B236" s="7" t="inlineStr">
        <is>
          <t>License &amp; Permit Fee</t>
        </is>
      </c>
      <c r="C236" s="3" t="n">
        <v>0</v>
      </c>
      <c r="D236" s="3" t="n">
        <v>0</v>
      </c>
      <c r="E236" s="3" t="n">
        <v>539.48</v>
      </c>
      <c r="F236" s="3" t="n">
        <v>571.4400000000001</v>
      </c>
      <c r="G236" s="3" t="n">
        <v>450.12</v>
      </c>
      <c r="H236" s="3" t="n">
        <v>0</v>
      </c>
      <c r="I236" s="3" t="n">
        <v>5.13</v>
      </c>
      <c r="J236" s="3" t="n">
        <v>0</v>
      </c>
      <c r="K236" s="3" t="n">
        <v>0</v>
      </c>
      <c r="L236" s="3" t="n">
        <v>0</v>
      </c>
      <c r="M236" s="3" t="n">
        <v>0</v>
      </c>
      <c r="N236" s="3" t="n">
        <v>650.52</v>
      </c>
      <c r="O236" s="3">
        <f>SUM(C236:N236)</f>
        <v/>
      </c>
      <c r="P236" t="inlineStr"/>
    </row>
    <row r="237">
      <c r="A237" t="inlineStr">
        <is>
          <t>5916-0000</t>
        </is>
      </c>
      <c r="B237" s="7" t="inlineStr">
        <is>
          <t>Training/Education/Conferences</t>
        </is>
      </c>
      <c r="C237" s="3" t="n">
        <v>0</v>
      </c>
      <c r="D237" s="3" t="n">
        <v>134.96</v>
      </c>
      <c r="E237" s="3" t="n">
        <v>67.48</v>
      </c>
      <c r="F237" s="3" t="n">
        <v>67.48</v>
      </c>
      <c r="G237" s="3" t="n">
        <v>67.48</v>
      </c>
      <c r="H237" s="3" t="n">
        <v>567.48</v>
      </c>
      <c r="I237" s="3" t="n">
        <v>67.48</v>
      </c>
      <c r="J237" s="3" t="n">
        <v>67.48</v>
      </c>
      <c r="K237" s="3" t="n">
        <v>70.97</v>
      </c>
      <c r="L237" s="3" t="n">
        <v>59.93</v>
      </c>
      <c r="M237" s="3" t="n">
        <v>59.93</v>
      </c>
      <c r="N237" s="3" t="n">
        <v>59.93</v>
      </c>
      <c r="O237" s="3">
        <f>SUM(C237:N237)</f>
        <v/>
      </c>
      <c r="P237" t="inlineStr"/>
    </row>
    <row r="238">
      <c r="A238" t="inlineStr">
        <is>
          <t>5945-0000</t>
        </is>
      </c>
      <c r="B238" s="7" t="inlineStr">
        <is>
          <t>Compliance &amp; Admin Reimb</t>
        </is>
      </c>
      <c r="C238" s="3" t="n">
        <v>2132</v>
      </c>
      <c r="D238" s="3" t="n">
        <v>2132</v>
      </c>
      <c r="E238" s="3" t="n">
        <v>2132</v>
      </c>
      <c r="F238" s="3" t="n">
        <v>2132</v>
      </c>
      <c r="G238" s="3" t="n">
        <v>2132</v>
      </c>
      <c r="H238" s="3" t="n">
        <v>2132</v>
      </c>
      <c r="I238" s="3" t="n">
        <v>2132</v>
      </c>
      <c r="J238" s="3" t="n">
        <v>2132</v>
      </c>
      <c r="K238" s="3" t="n">
        <v>2132</v>
      </c>
      <c r="L238" s="3" t="n">
        <v>-156</v>
      </c>
      <c r="M238" s="3" t="n">
        <v>1924</v>
      </c>
      <c r="N238" s="3" t="n">
        <v>1924</v>
      </c>
      <c r="O238" s="3">
        <f>SUM(C238:N238)</f>
        <v/>
      </c>
      <c r="P238" t="inlineStr">
        <is>
          <t>Assume $13 per door for 116 CDGB + 32 PBV. [Myleeka Landrum, 10/24/24]</t>
        </is>
      </c>
    </row>
    <row r="239">
      <c r="A239" t="inlineStr">
        <is>
          <t>5956-0000</t>
        </is>
      </c>
      <c r="B239" s="7" t="inlineStr">
        <is>
          <t>Other Professional Services</t>
        </is>
      </c>
      <c r="C239" s="3" t="n">
        <v>0</v>
      </c>
      <c r="D239" s="3" t="n">
        <v>0</v>
      </c>
      <c r="E239" s="3" t="n">
        <v>16.69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279.63</v>
      </c>
      <c r="L239" s="3" t="n">
        <v>0</v>
      </c>
      <c r="M239" s="3" t="n">
        <v>0</v>
      </c>
      <c r="N239" s="3" t="n">
        <v>5.27</v>
      </c>
      <c r="O239" s="3">
        <f>SUM(C239:N239)</f>
        <v/>
      </c>
      <c r="P239" t="inlineStr"/>
    </row>
    <row r="240">
      <c r="B240" s="8" t="inlineStr">
        <is>
          <t>Subtotal</t>
        </is>
      </c>
      <c r="C240" s="9">
        <f>SUM(C228:C239)</f>
        <v/>
      </c>
      <c r="D240" s="9">
        <f>SUM(D228:D239)</f>
        <v/>
      </c>
      <c r="E240" s="9">
        <f>SUM(E228:E239)</f>
        <v/>
      </c>
      <c r="F240" s="9">
        <f>SUM(F228:F239)</f>
        <v/>
      </c>
      <c r="G240" s="9">
        <f>SUM(G228:G239)</f>
        <v/>
      </c>
      <c r="H240" s="9">
        <f>SUM(H228:H239)</f>
        <v/>
      </c>
      <c r="I240" s="9">
        <f>SUM(I228:I239)</f>
        <v/>
      </c>
      <c r="J240" s="9">
        <f>SUM(J228:J239)</f>
        <v/>
      </c>
      <c r="K240" s="9">
        <f>SUM(K228:K239)</f>
        <v/>
      </c>
      <c r="L240" s="9">
        <f>SUM(L228:L239)</f>
        <v/>
      </c>
      <c r="M240" s="9">
        <f>SUM(M228:M239)</f>
        <v/>
      </c>
      <c r="N240" s="9">
        <f>SUM(N228:N239)</f>
        <v/>
      </c>
      <c r="O240" s="9">
        <f>SUM(C240:N240)</f>
        <v/>
      </c>
    </row>
    <row r="242">
      <c r="B242" s="5" t="inlineStr">
        <is>
          <t>Total G&amp;A &amp; IT</t>
        </is>
      </c>
      <c r="C242" s="10">
        <f>C209+C217+C221+C225+C240</f>
        <v/>
      </c>
      <c r="D242" s="10">
        <f>D209+D217+D221+D225+D240</f>
        <v/>
      </c>
      <c r="E242" s="10">
        <f>E209+E217+E221+E225+E240</f>
        <v/>
      </c>
      <c r="F242" s="10">
        <f>F209+F217+F221+F225+F240</f>
        <v/>
      </c>
      <c r="G242" s="10">
        <f>G209+G217+G221+G225+G240</f>
        <v/>
      </c>
      <c r="H242" s="10">
        <f>H209+H217+H221+H225+H240</f>
        <v/>
      </c>
      <c r="I242" s="10">
        <f>I209+I217+I221+I225+I240</f>
        <v/>
      </c>
      <c r="J242" s="10">
        <f>J209+J217+J221+J225+J240</f>
        <v/>
      </c>
      <c r="K242" s="10">
        <f>K209+K217+K221+K225+K240</f>
        <v/>
      </c>
      <c r="L242" s="10">
        <f>L209+L217+L221+L225+L240</f>
        <v/>
      </c>
      <c r="M242" s="10">
        <f>M209+M217+M221+M225+M240</f>
        <v/>
      </c>
      <c r="N242" s="10">
        <f>N209+N217+N221+N225+N240</f>
        <v/>
      </c>
      <c r="O242" s="10">
        <f>SUM(C242:N242)</f>
        <v/>
      </c>
    </row>
    <row r="244">
      <c r="B244" s="5" t="inlineStr">
        <is>
          <t>UTILITIES</t>
        </is>
      </c>
    </row>
    <row r="245">
      <c r="B245" s="6" t="inlineStr">
        <is>
          <t>ELECTRICAL OPEX</t>
        </is>
      </c>
    </row>
    <row r="246">
      <c r="A246" t="inlineStr">
        <is>
          <t>5105-1000</t>
        </is>
      </c>
      <c r="B246" s="7" t="inlineStr">
        <is>
          <t>Electrical Supplies</t>
        </is>
      </c>
      <c r="C246" s="3" t="n">
        <v>0</v>
      </c>
      <c r="D246" s="3" t="n">
        <v>0</v>
      </c>
      <c r="E246" s="3" t="n">
        <v>0</v>
      </c>
      <c r="F246" s="3" t="n">
        <v>0</v>
      </c>
      <c r="G246" s="3" t="n">
        <v>0</v>
      </c>
      <c r="H246" s="3" t="n">
        <v>0</v>
      </c>
      <c r="I246" s="3" t="n">
        <v>0</v>
      </c>
      <c r="J246" s="3" t="n">
        <v>0</v>
      </c>
      <c r="K246" s="3" t="n">
        <v>0</v>
      </c>
      <c r="L246" s="3" t="n">
        <v>0</v>
      </c>
      <c r="M246" s="3" t="n">
        <v>0</v>
      </c>
      <c r="N246" s="3" t="n">
        <v>0</v>
      </c>
      <c r="O246" s="3">
        <f>SUM(C246:N246)</f>
        <v/>
      </c>
      <c r="P246" t="inlineStr"/>
    </row>
    <row r="247">
      <c r="A247" t="inlineStr">
        <is>
          <t>5105-4000</t>
        </is>
      </c>
      <c r="B247" s="7" t="inlineStr">
        <is>
          <t>Electrical Services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0</v>
      </c>
      <c r="K247" s="3" t="n">
        <v>0</v>
      </c>
      <c r="L247" s="3" t="n">
        <v>0</v>
      </c>
      <c r="M247" s="3" t="n">
        <v>0</v>
      </c>
      <c r="N247" s="3" t="n">
        <v>0</v>
      </c>
      <c r="O247" s="3">
        <f>SUM(C247:N247)</f>
        <v/>
      </c>
      <c r="P247" t="inlineStr"/>
    </row>
    <row r="248">
      <c r="B248" s="8" t="inlineStr">
        <is>
          <t>Subtotal</t>
        </is>
      </c>
      <c r="C248" s="9">
        <f>SUM(C246:C247)</f>
        <v/>
      </c>
      <c r="D248" s="9">
        <f>SUM(D246:D247)</f>
        <v/>
      </c>
      <c r="E248" s="9">
        <f>SUM(E246:E247)</f>
        <v/>
      </c>
      <c r="F248" s="9">
        <f>SUM(F246:F247)</f>
        <v/>
      </c>
      <c r="G248" s="9">
        <f>SUM(G246:G247)</f>
        <v/>
      </c>
      <c r="H248" s="9">
        <f>SUM(H246:H247)</f>
        <v/>
      </c>
      <c r="I248" s="9">
        <f>SUM(I246:I247)</f>
        <v/>
      </c>
      <c r="J248" s="9">
        <f>SUM(J246:J247)</f>
        <v/>
      </c>
      <c r="K248" s="9">
        <f>SUM(K246:K247)</f>
        <v/>
      </c>
      <c r="L248" s="9">
        <f>SUM(L246:L247)</f>
        <v/>
      </c>
      <c r="M248" s="9">
        <f>SUM(M246:M247)</f>
        <v/>
      </c>
      <c r="N248" s="9">
        <f>SUM(N246:N247)</f>
        <v/>
      </c>
      <c r="O248" s="9">
        <f>SUM(C248:N248)</f>
        <v/>
      </c>
    </row>
    <row r="250">
      <c r="B250" s="6" t="inlineStr">
        <is>
          <t>UTILITIES EXPENSES</t>
        </is>
      </c>
    </row>
    <row r="251">
      <c r="A251" t="inlineStr">
        <is>
          <t>6001-0040</t>
        </is>
      </c>
      <c r="B251" s="7" t="inlineStr">
        <is>
          <t>Expense - Electricity Common</t>
        </is>
      </c>
      <c r="C251" s="3" t="n">
        <v>3392.15</v>
      </c>
      <c r="D251" s="3" t="n">
        <v>1044.08</v>
      </c>
      <c r="E251" s="3" t="n">
        <v>0</v>
      </c>
      <c r="F251" s="3" t="n">
        <v>3308.03</v>
      </c>
      <c r="G251" s="3" t="n">
        <v>1340.45</v>
      </c>
      <c r="H251" s="3" t="n">
        <v>134.64</v>
      </c>
      <c r="I251" s="3" t="n">
        <v>1493.05</v>
      </c>
      <c r="J251" s="3" t="n">
        <v>1348.09</v>
      </c>
      <c r="K251" s="3" t="n">
        <v>296.03</v>
      </c>
      <c r="L251" s="3" t="n">
        <v>482.19</v>
      </c>
      <c r="M251" s="3" t="n">
        <v>856.98</v>
      </c>
      <c r="N251" s="3" t="n">
        <v>1462.62</v>
      </c>
      <c r="O251" s="3">
        <f>SUM(C251:N251)</f>
        <v/>
      </c>
      <c r="P251" t="inlineStr">
        <is>
          <t>Per T12 [Alexis Garcia, 11/11/24]</t>
        </is>
      </c>
    </row>
    <row r="252">
      <c r="A252" t="inlineStr">
        <is>
          <t>6001-0060</t>
        </is>
      </c>
      <c r="B252" s="7" t="inlineStr">
        <is>
          <t>Expense - Electricity Vacant</t>
        </is>
      </c>
      <c r="C252" s="3" t="n">
        <v>396.94</v>
      </c>
      <c r="D252" s="3" t="n">
        <v>691.77</v>
      </c>
      <c r="E252" s="3" t="n">
        <v>354.28</v>
      </c>
      <c r="F252" s="3" t="n">
        <v>400</v>
      </c>
      <c r="G252" s="3" t="n">
        <v>0</v>
      </c>
      <c r="H252" s="3" t="n">
        <v>1029.82</v>
      </c>
      <c r="I252" s="3" t="n">
        <v>499.38</v>
      </c>
      <c r="J252" s="3" t="n">
        <v>314.38</v>
      </c>
      <c r="K252" s="3" t="n">
        <v>296.03</v>
      </c>
      <c r="L252" s="3" t="n">
        <v>-2539.61</v>
      </c>
      <c r="M252" s="3" t="n">
        <v>184.87</v>
      </c>
      <c r="N252" s="3" t="n">
        <v>656.5</v>
      </c>
      <c r="O252" s="3">
        <f>SUM(C252:N252)</f>
        <v/>
      </c>
      <c r="P252" t="inlineStr"/>
    </row>
    <row r="253">
      <c r="A253" t="inlineStr">
        <is>
          <t>6011-0040</t>
        </is>
      </c>
      <c r="B253" s="7" t="inlineStr">
        <is>
          <t>Expense - Gas Common</t>
        </is>
      </c>
      <c r="C253" s="3" t="n">
        <v>1096.85</v>
      </c>
      <c r="D253" s="3" t="n">
        <v>2281.07</v>
      </c>
      <c r="E253" s="3" t="n">
        <v>2094.22</v>
      </c>
      <c r="F253" s="3" t="n">
        <v>1710.13</v>
      </c>
      <c r="G253" s="3" t="n">
        <v>1676.84</v>
      </c>
      <c r="H253" s="3" t="n">
        <v>1652.71</v>
      </c>
      <c r="I253" s="3" t="n">
        <v>1777.35</v>
      </c>
      <c r="J253" s="3" t="n">
        <v>1548.44</v>
      </c>
      <c r="K253" s="3" t="n">
        <v>1600</v>
      </c>
      <c r="L253" s="3" t="n">
        <v>1164.33</v>
      </c>
      <c r="M253" s="3" t="n">
        <v>1614.85</v>
      </c>
      <c r="N253" s="3" t="n">
        <v>1604.46</v>
      </c>
      <c r="O253" s="3">
        <f>SUM(C253:N253)</f>
        <v/>
      </c>
      <c r="P253" t="inlineStr"/>
    </row>
    <row r="254">
      <c r="A254" t="inlineStr">
        <is>
          <t>6025-0040</t>
        </is>
      </c>
      <c r="B254" s="7" t="inlineStr">
        <is>
          <t>Expense - Water/Sewer Common</t>
        </is>
      </c>
      <c r="C254" s="3" t="n">
        <v>11915.53</v>
      </c>
      <c r="D254" s="3" t="n">
        <v>9270.08</v>
      </c>
      <c r="E254" s="3" t="n">
        <v>14375.63</v>
      </c>
      <c r="F254" s="3" t="n">
        <v>11541.44</v>
      </c>
      <c r="G254" s="3" t="n">
        <v>15708.26</v>
      </c>
      <c r="H254" s="3" t="n">
        <v>14816.46</v>
      </c>
      <c r="I254" s="3" t="n">
        <v>16854.86</v>
      </c>
      <c r="J254" s="3" t="n">
        <v>13081.63</v>
      </c>
      <c r="K254" s="3" t="n">
        <v>15471.66</v>
      </c>
      <c r="L254" s="3" t="n">
        <v>16873.06</v>
      </c>
      <c r="M254" s="3" t="n">
        <v>15580.86</v>
      </c>
      <c r="N254" s="3" t="n">
        <v>16199.66</v>
      </c>
      <c r="O254" s="3">
        <f>SUM(C254:N254)</f>
        <v/>
      </c>
      <c r="P254" t="inlineStr"/>
    </row>
    <row r="255">
      <c r="A255" t="inlineStr">
        <is>
          <t>6030-0000</t>
        </is>
      </c>
      <c r="B255" s="7" t="inlineStr">
        <is>
          <t>Expense - Trash Removal</t>
        </is>
      </c>
      <c r="C255" s="3" t="n">
        <v>4419.88</v>
      </c>
      <c r="D255" s="3" t="n">
        <v>-8327.709999999999</v>
      </c>
      <c r="E255" s="3" t="n">
        <v>6804.86</v>
      </c>
      <c r="F255" s="3" t="n">
        <v>4012.71</v>
      </c>
      <c r="G255" s="3" t="n">
        <v>3771.22</v>
      </c>
      <c r="H255" s="3" t="n">
        <v>3771.22</v>
      </c>
      <c r="I255" s="3" t="n">
        <v>3819.75</v>
      </c>
      <c r="J255" s="3" t="n">
        <v>3862.38</v>
      </c>
      <c r="K255" s="3" t="n">
        <v>3773.68</v>
      </c>
      <c r="L255" s="3" t="n">
        <v>3779.82</v>
      </c>
      <c r="M255" s="3" t="n">
        <v>3779.82</v>
      </c>
      <c r="N255" s="3" t="n">
        <v>3772.84</v>
      </c>
      <c r="O255" s="3">
        <f>SUM(C255:N255)</f>
        <v/>
      </c>
      <c r="P255" t="inlineStr"/>
    </row>
    <row r="256">
      <c r="A256" t="inlineStr">
        <is>
          <t>6036-0000</t>
        </is>
      </c>
      <c r="B256" s="7" t="inlineStr">
        <is>
          <t>Expense - Trash Removal Valet Trash</t>
        </is>
      </c>
      <c r="C256" s="3" t="n">
        <v>3723.8</v>
      </c>
      <c r="D256" s="3" t="n">
        <v>3665.62</v>
      </c>
      <c r="E256" s="3" t="n">
        <v>4410.38</v>
      </c>
      <c r="F256" s="3" t="n">
        <v>2641.57</v>
      </c>
      <c r="G256" s="3" t="n">
        <v>2641.57</v>
      </c>
      <c r="H256" s="3" t="n">
        <v>2641.57</v>
      </c>
      <c r="I256" s="3" t="n">
        <v>-2956.39</v>
      </c>
      <c r="J256" s="3" t="n">
        <v>-10577.29</v>
      </c>
      <c r="K256" s="3" t="n">
        <v>2800.07</v>
      </c>
      <c r="L256" s="3" t="n">
        <v>2800.07</v>
      </c>
      <c r="M256" s="3" t="n">
        <v>5268.66</v>
      </c>
      <c r="N256" s="3" t="n">
        <v>5348.83</v>
      </c>
      <c r="O256" s="3">
        <f>SUM(C256:N256)</f>
        <v/>
      </c>
      <c r="P256" t="inlineStr"/>
    </row>
    <row r="257">
      <c r="A257" t="inlineStr">
        <is>
          <t>6060-0000</t>
        </is>
      </c>
      <c r="B257" s="7" t="inlineStr">
        <is>
          <t>Expense - Internet/Cable</t>
        </is>
      </c>
      <c r="C257" s="3" t="n">
        <v>273.48</v>
      </c>
      <c r="D257" s="3" t="n">
        <v>0</v>
      </c>
      <c r="E257" s="3" t="n">
        <v>0</v>
      </c>
      <c r="F257" s="3" t="n">
        <v>0</v>
      </c>
      <c r="G257" s="3" t="n">
        <v>0</v>
      </c>
      <c r="H257" s="3" t="n">
        <v>0</v>
      </c>
      <c r="I257" s="3" t="n">
        <v>0</v>
      </c>
      <c r="J257" s="3" t="n">
        <v>0</v>
      </c>
      <c r="K257" s="3" t="n">
        <v>0</v>
      </c>
      <c r="L257" s="3" t="n">
        <v>0</v>
      </c>
      <c r="M257" s="3" t="n">
        <v>0</v>
      </c>
      <c r="N257" s="3" t="n">
        <v>0</v>
      </c>
      <c r="O257" s="3">
        <f>SUM(C257:N257)</f>
        <v/>
      </c>
      <c r="P257" t="inlineStr"/>
    </row>
    <row r="258">
      <c r="A258" t="inlineStr">
        <is>
          <t>6090-0000</t>
        </is>
      </c>
      <c r="B258" s="7" t="inlineStr">
        <is>
          <t>Expense - Utility Processing Fees</t>
        </is>
      </c>
      <c r="C258" s="3" t="n">
        <v>921.09</v>
      </c>
      <c r="D258" s="3" t="n">
        <v>890.04</v>
      </c>
      <c r="E258" s="3" t="n">
        <v>1246.46</v>
      </c>
      <c r="F258" s="3" t="n">
        <v>1260.86</v>
      </c>
      <c r="G258" s="3" t="n">
        <v>1284.26</v>
      </c>
      <c r="H258" s="3" t="n">
        <v>0</v>
      </c>
      <c r="I258" s="3" t="n">
        <v>2776.76</v>
      </c>
      <c r="J258" s="3" t="n">
        <v>0</v>
      </c>
      <c r="K258" s="3" t="n">
        <v>1372.5</v>
      </c>
      <c r="L258" s="3" t="n">
        <v>2673.7</v>
      </c>
      <c r="M258" s="3" t="n">
        <v>1571.2</v>
      </c>
      <c r="N258" s="3" t="n">
        <v>1374.26</v>
      </c>
      <c r="O258" s="3">
        <f>SUM(C258:N258)</f>
        <v/>
      </c>
      <c r="P258" t="inlineStr">
        <is>
          <t>Assume $5.30/occ and $10/vacant [Alexis Garcia, 11/11/24]</t>
        </is>
      </c>
    </row>
    <row r="259">
      <c r="B259" s="8" t="inlineStr">
        <is>
          <t>Subtotal</t>
        </is>
      </c>
      <c r="C259" s="9">
        <f>SUM(C251:C258)</f>
        <v/>
      </c>
      <c r="D259" s="9">
        <f>SUM(D251:D258)</f>
        <v/>
      </c>
      <c r="E259" s="9">
        <f>SUM(E251:E258)</f>
        <v/>
      </c>
      <c r="F259" s="9">
        <f>SUM(F251:F258)</f>
        <v/>
      </c>
      <c r="G259" s="9">
        <f>SUM(G251:G258)</f>
        <v/>
      </c>
      <c r="H259" s="9">
        <f>SUM(H251:H258)</f>
        <v/>
      </c>
      <c r="I259" s="9">
        <f>SUM(I251:I258)</f>
        <v/>
      </c>
      <c r="J259" s="9">
        <f>SUM(J251:J258)</f>
        <v/>
      </c>
      <c r="K259" s="9">
        <f>SUM(K251:K258)</f>
        <v/>
      </c>
      <c r="L259" s="9">
        <f>SUM(L251:L258)</f>
        <v/>
      </c>
      <c r="M259" s="9">
        <f>SUM(M251:M258)</f>
        <v/>
      </c>
      <c r="N259" s="9">
        <f>SUM(N251:N258)</f>
        <v/>
      </c>
      <c r="O259" s="9">
        <f>SUM(C259:N259)</f>
        <v/>
      </c>
    </row>
    <row r="261">
      <c r="B261" s="5" t="inlineStr">
        <is>
          <t>Total Utilities</t>
        </is>
      </c>
      <c r="C261" s="10">
        <f>C248+C259</f>
        <v/>
      </c>
      <c r="D261" s="10">
        <f>D248+D259</f>
        <v/>
      </c>
      <c r="E261" s="10">
        <f>E248+E259</f>
        <v/>
      </c>
      <c r="F261" s="10">
        <f>F248+F259</f>
        <v/>
      </c>
      <c r="G261" s="10">
        <f>G248+G259</f>
        <v/>
      </c>
      <c r="H261" s="10">
        <f>H248+H259</f>
        <v/>
      </c>
      <c r="I261" s="10">
        <f>I248+I259</f>
        <v/>
      </c>
      <c r="J261" s="10">
        <f>J248+J259</f>
        <v/>
      </c>
      <c r="K261" s="10">
        <f>K248+K259</f>
        <v/>
      </c>
      <c r="L261" s="10">
        <f>L248+L259</f>
        <v/>
      </c>
      <c r="M261" s="10">
        <f>M248+M259</f>
        <v/>
      </c>
      <c r="N261" s="10">
        <f>N248+N259</f>
        <v/>
      </c>
      <c r="O261" s="10">
        <f>SUM(C261:N261)</f>
        <v/>
      </c>
    </row>
    <row r="263">
      <c r="B263" s="5" t="inlineStr">
        <is>
          <t>INSURANCE &amp; TAXES</t>
        </is>
      </c>
    </row>
    <row r="264">
      <c r="B264" s="6" t="inlineStr">
        <is>
          <t>PROPERTY TAXES</t>
        </is>
      </c>
    </row>
    <row r="265">
      <c r="A265" t="inlineStr">
        <is>
          <t>6305-0000</t>
        </is>
      </c>
      <c r="B265" s="7" t="inlineStr">
        <is>
          <t>Franchise Taxes</t>
        </is>
      </c>
      <c r="C265" s="3" t="n">
        <v>1408</v>
      </c>
      <c r="D265" s="3" t="n">
        <v>1408</v>
      </c>
      <c r="E265" s="3" t="n">
        <v>1408</v>
      </c>
      <c r="F265" s="3" t="n">
        <v>1408</v>
      </c>
      <c r="G265" s="3" t="n">
        <v>558</v>
      </c>
      <c r="H265" s="3" t="n">
        <v>1238</v>
      </c>
      <c r="I265" s="3" t="n">
        <v>1238</v>
      </c>
      <c r="J265" s="3" t="n">
        <v>1238</v>
      </c>
      <c r="K265" s="3" t="n">
        <v>1238</v>
      </c>
      <c r="L265" s="3" t="n">
        <v>1238</v>
      </c>
      <c r="M265" s="3" t="n">
        <v>1238</v>
      </c>
      <c r="N265" s="3" t="n">
        <v>1238</v>
      </c>
      <c r="O265" s="3">
        <f>SUM(C265:N265)</f>
        <v/>
      </c>
      <c r="P265" t="inlineStr">
        <is>
          <t>Per Owner Strat Doc [Alexis Garcia, 11/11/24]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6" t="inlineStr">
        <is>
          <t>PROPERTY INSURANCE</t>
        </is>
      </c>
    </row>
    <row r="269">
      <c r="A269" t="inlineStr">
        <is>
          <t>6355-0000</t>
        </is>
      </c>
      <c r="B269" s="7" t="inlineStr">
        <is>
          <t>Insurance - Property</t>
        </is>
      </c>
      <c r="C269" s="3" t="n">
        <v>34947.83</v>
      </c>
      <c r="D269" s="3" t="n">
        <v>34947.83</v>
      </c>
      <c r="E269" s="3" t="n">
        <v>17405.83</v>
      </c>
      <c r="F269" s="3" t="n">
        <v>32189.5</v>
      </c>
      <c r="G269" s="3" t="n">
        <v>32189.5</v>
      </c>
      <c r="H269" s="3" t="n">
        <v>32189.49</v>
      </c>
      <c r="I269" s="3" t="n">
        <v>32189.49</v>
      </c>
      <c r="J269" s="3" t="n">
        <v>32189.5</v>
      </c>
      <c r="K269" s="3" t="n">
        <v>32189.5</v>
      </c>
      <c r="L269" s="3" t="n">
        <v>32189.5</v>
      </c>
      <c r="M269" s="3" t="n">
        <v>32700.84</v>
      </c>
      <c r="N269" s="3" t="n">
        <v>33184.29</v>
      </c>
      <c r="O269" s="3">
        <f>SUM(C269:N269)</f>
        <v/>
      </c>
      <c r="P269" t="inlineStr"/>
    </row>
    <row r="270">
      <c r="A270" t="inlineStr">
        <is>
          <t>6370-0000</t>
        </is>
      </c>
      <c r="B270" s="7" t="inlineStr">
        <is>
          <t>Insurance - Other</t>
        </is>
      </c>
      <c r="C270" s="3" t="n">
        <v>0</v>
      </c>
      <c r="D270" s="3" t="n">
        <v>0</v>
      </c>
      <c r="E270" s="3" t="n">
        <v>0</v>
      </c>
      <c r="F270" s="3" t="n">
        <v>0</v>
      </c>
      <c r="G270" s="3" t="n">
        <v>0</v>
      </c>
      <c r="H270" s="3" t="n">
        <v>0</v>
      </c>
      <c r="I270" s="3" t="n">
        <v>0</v>
      </c>
      <c r="J270" s="3" t="n">
        <v>0</v>
      </c>
      <c r="K270" s="3" t="n">
        <v>0</v>
      </c>
      <c r="L270" s="3" t="n">
        <v>0</v>
      </c>
      <c r="M270" s="3" t="n">
        <v>0</v>
      </c>
      <c r="N270" s="3" t="n">
        <v>0</v>
      </c>
      <c r="O270" s="3">
        <f>SUM(C270:N270)</f>
        <v/>
      </c>
      <c r="P270" t="inlineStr"/>
    </row>
    <row r="271">
      <c r="B271" s="8" t="inlineStr">
        <is>
          <t>Subtotal</t>
        </is>
      </c>
      <c r="C271" s="9">
        <f>SUM(C269:C270)</f>
        <v/>
      </c>
      <c r="D271" s="9">
        <f>SUM(D269:D270)</f>
        <v/>
      </c>
      <c r="E271" s="9">
        <f>SUM(E269:E270)</f>
        <v/>
      </c>
      <c r="F271" s="9">
        <f>SUM(F269:F270)</f>
        <v/>
      </c>
      <c r="G271" s="9">
        <f>SUM(G269:G270)</f>
        <v/>
      </c>
      <c r="H271" s="9">
        <f>SUM(H269:H270)</f>
        <v/>
      </c>
      <c r="I271" s="9">
        <f>SUM(I269:I270)</f>
        <v/>
      </c>
      <c r="J271" s="9">
        <f>SUM(J269:J270)</f>
        <v/>
      </c>
      <c r="K271" s="9">
        <f>SUM(K269:K270)</f>
        <v/>
      </c>
      <c r="L271" s="9">
        <f>SUM(L269:L270)</f>
        <v/>
      </c>
      <c r="M271" s="9">
        <f>SUM(M269:M270)</f>
        <v/>
      </c>
      <c r="N271" s="9">
        <f>SUM(N269:N270)</f>
        <v/>
      </c>
      <c r="O271" s="9">
        <f>SUM(C271:N271)</f>
        <v/>
      </c>
    </row>
    <row r="273">
      <c r="B273" s="5" t="inlineStr">
        <is>
          <t>Total Insurance &amp; Taxes</t>
        </is>
      </c>
      <c r="C273" s="10">
        <f>C266+C271</f>
        <v/>
      </c>
      <c r="D273" s="10">
        <f>D266+D271</f>
        <v/>
      </c>
      <c r="E273" s="10">
        <f>E266+E271</f>
        <v/>
      </c>
      <c r="F273" s="10">
        <f>F266+F271</f>
        <v/>
      </c>
      <c r="G273" s="10">
        <f>G266+G271</f>
        <v/>
      </c>
      <c r="H273" s="10">
        <f>H266+H271</f>
        <v/>
      </c>
      <c r="I273" s="10">
        <f>I266+I271</f>
        <v/>
      </c>
      <c r="J273" s="10">
        <f>J266+J271</f>
        <v/>
      </c>
      <c r="K273" s="10">
        <f>K266+K271</f>
        <v/>
      </c>
      <c r="L273" s="10">
        <f>L266+L271</f>
        <v/>
      </c>
      <c r="M273" s="10">
        <f>M266+M271</f>
        <v/>
      </c>
      <c r="N273" s="10">
        <f>N266+N271</f>
        <v/>
      </c>
      <c r="O273" s="10">
        <f>SUM(C273:N273)</f>
        <v/>
      </c>
    </row>
    <row r="275">
      <c r="B275" s="5" t="inlineStr">
        <is>
          <t>MANAGEMENT FEE</t>
        </is>
      </c>
    </row>
    <row r="276">
      <c r="B276" s="6" t="inlineStr">
        <is>
          <t>MANAGEMENT FEE</t>
        </is>
      </c>
    </row>
    <row r="277">
      <c r="A277" t="inlineStr">
        <is>
          <t>6201-0000</t>
        </is>
      </c>
      <c r="B277" s="7" t="inlineStr">
        <is>
          <t>Property Management Fee</t>
        </is>
      </c>
      <c r="C277" s="3" t="n">
        <v>8000</v>
      </c>
      <c r="D277" s="3" t="n">
        <v>8000</v>
      </c>
      <c r="E277" s="3" t="n">
        <v>8000</v>
      </c>
      <c r="F277" s="3" t="n">
        <v>8000</v>
      </c>
      <c r="G277" s="3" t="n">
        <v>8000</v>
      </c>
      <c r="H277" s="3" t="n">
        <v>8000</v>
      </c>
      <c r="I277" s="3" t="n">
        <v>8000</v>
      </c>
      <c r="J277" s="3" t="n">
        <v>8000</v>
      </c>
      <c r="K277" s="3" t="n">
        <v>8000</v>
      </c>
      <c r="L277" s="3" t="n">
        <v>8000</v>
      </c>
      <c r="M277" s="3" t="n">
        <v>8000</v>
      </c>
      <c r="N277" s="3" t="n">
        <v>8000</v>
      </c>
      <c r="O277" s="3">
        <f>SUM(C277:N277)</f>
        <v/>
      </c>
      <c r="P277" t="inlineStr">
        <is>
          <t>3% of revenue or $8,000/mo min</t>
        </is>
      </c>
    </row>
    <row r="278">
      <c r="B278" s="8" t="inlineStr">
        <is>
          <t>Subtotal</t>
        </is>
      </c>
      <c r="C278" s="9">
        <f>SUM(C277:C277)</f>
        <v/>
      </c>
      <c r="D278" s="9">
        <f>SUM(D277:D277)</f>
        <v/>
      </c>
      <c r="E278" s="9">
        <f>SUM(E277:E277)</f>
        <v/>
      </c>
      <c r="F278" s="9">
        <f>SUM(F277:F277)</f>
        <v/>
      </c>
      <c r="G278" s="9">
        <f>SUM(G277:G277)</f>
        <v/>
      </c>
      <c r="H278" s="9">
        <f>SUM(H277:H277)</f>
        <v/>
      </c>
      <c r="I278" s="9">
        <f>SUM(I277:I277)</f>
        <v/>
      </c>
      <c r="J278" s="9">
        <f>SUM(J277:J277)</f>
        <v/>
      </c>
      <c r="K278" s="9">
        <f>SUM(K277:K277)</f>
        <v/>
      </c>
      <c r="L278" s="9">
        <f>SUM(L277:L277)</f>
        <v/>
      </c>
      <c r="M278" s="9">
        <f>SUM(M277:M277)</f>
        <v/>
      </c>
      <c r="N278" s="9">
        <f>SUM(N277:N277)</f>
        <v/>
      </c>
      <c r="O278" s="9">
        <f>SUM(C278:N278)</f>
        <v/>
      </c>
    </row>
    <row r="280">
      <c r="B280" s="5" t="inlineStr">
        <is>
          <t>Total Management Fee</t>
        </is>
      </c>
      <c r="C280" s="10">
        <f>C278</f>
        <v/>
      </c>
      <c r="D280" s="10">
        <f>D278</f>
        <v/>
      </c>
      <c r="E280" s="10">
        <f>E278</f>
        <v/>
      </c>
      <c r="F280" s="10">
        <f>F278</f>
        <v/>
      </c>
      <c r="G280" s="10">
        <f>G278</f>
        <v/>
      </c>
      <c r="H280" s="10">
        <f>H278</f>
        <v/>
      </c>
      <c r="I280" s="10">
        <f>I278</f>
        <v/>
      </c>
      <c r="J280" s="10">
        <f>J278</f>
        <v/>
      </c>
      <c r="K280" s="10">
        <f>K278</f>
        <v/>
      </c>
      <c r="L280" s="10">
        <f>L278</f>
        <v/>
      </c>
      <c r="M280" s="10">
        <f>M278</f>
        <v/>
      </c>
      <c r="N280" s="10">
        <f>N278</f>
        <v/>
      </c>
      <c r="O280" s="10">
        <f>SUM(C280:N280)</f>
        <v/>
      </c>
    </row>
    <row r="282">
      <c r="B282" s="5" t="inlineStr">
        <is>
          <t>BELOW NOI</t>
        </is>
      </c>
    </row>
    <row r="283">
      <c r="B283" s="6" t="inlineStr">
        <is>
          <t>PLUMBING OPEX</t>
        </is>
      </c>
    </row>
    <row r="284">
      <c r="A284" t="inlineStr">
        <is>
          <t>5110-1000</t>
        </is>
      </c>
      <c r="B284" s="7" t="inlineStr">
        <is>
          <t>Plumbing Supplies</t>
        </is>
      </c>
      <c r="C284" s="3" t="n">
        <v>0</v>
      </c>
      <c r="D284" s="3" t="n">
        <v>0</v>
      </c>
      <c r="E284" s="3" t="n">
        <v>0</v>
      </c>
      <c r="F284" s="3" t="n">
        <v>0</v>
      </c>
      <c r="G284" s="3" t="n">
        <v>0</v>
      </c>
      <c r="H284" s="3" t="n">
        <v>0</v>
      </c>
      <c r="I284" s="3" t="n">
        <v>0</v>
      </c>
      <c r="J284" s="3" t="n">
        <v>0</v>
      </c>
      <c r="K284" s="3" t="n">
        <v>0</v>
      </c>
      <c r="L284" s="3" t="n">
        <v>0</v>
      </c>
      <c r="M284" s="3" t="n">
        <v>0</v>
      </c>
      <c r="N284" s="3" t="n">
        <v>0</v>
      </c>
      <c r="O284" s="3">
        <f>SUM(C284:N284)</f>
        <v/>
      </c>
      <c r="P284" t="inlineStr"/>
    </row>
    <row r="285">
      <c r="A285" t="inlineStr">
        <is>
          <t>5110-4000</t>
        </is>
      </c>
      <c r="B285" s="7" t="inlineStr">
        <is>
          <t>Plumbing Services</t>
        </is>
      </c>
      <c r="C285" s="3" t="n">
        <v>0</v>
      </c>
      <c r="D285" s="3" t="n">
        <v>0</v>
      </c>
      <c r="E285" s="3" t="n">
        <v>0</v>
      </c>
      <c r="F285" s="3" t="n">
        <v>0</v>
      </c>
      <c r="G285" s="3" t="n">
        <v>0</v>
      </c>
      <c r="H285" s="3" t="n">
        <v>0</v>
      </c>
      <c r="I285" s="3" t="n">
        <v>0</v>
      </c>
      <c r="J285" s="3" t="n">
        <v>0</v>
      </c>
      <c r="K285" s="3" t="n">
        <v>0</v>
      </c>
      <c r="L285" s="3" t="n">
        <v>0</v>
      </c>
      <c r="M285" s="3" t="n">
        <v>0</v>
      </c>
      <c r="N285" s="3" t="n">
        <v>0</v>
      </c>
      <c r="O285" s="3">
        <f>SUM(C285:N285)</f>
        <v/>
      </c>
      <c r="P285" t="inlineStr">
        <is>
          <t>Per T12 [Alexis Garcia, 11/11/24]</t>
        </is>
      </c>
    </row>
    <row r="286">
      <c r="B286" s="8" t="inlineStr">
        <is>
          <t>Subtotal</t>
        </is>
      </c>
      <c r="C286" s="9">
        <f>SUM(C284:C285)</f>
        <v/>
      </c>
      <c r="D286" s="9">
        <f>SUM(D284:D285)</f>
        <v/>
      </c>
      <c r="E286" s="9">
        <f>SUM(E284:E285)</f>
        <v/>
      </c>
      <c r="F286" s="9">
        <f>SUM(F284:F285)</f>
        <v/>
      </c>
      <c r="G286" s="9">
        <f>SUM(G284:G285)</f>
        <v/>
      </c>
      <c r="H286" s="9">
        <f>SUM(H284:H285)</f>
        <v/>
      </c>
      <c r="I286" s="9">
        <f>SUM(I284:I285)</f>
        <v/>
      </c>
      <c r="J286" s="9">
        <f>SUM(J284:J285)</f>
        <v/>
      </c>
      <c r="K286" s="9">
        <f>SUM(K284:K285)</f>
        <v/>
      </c>
      <c r="L286" s="9">
        <f>SUM(L284:L285)</f>
        <v/>
      </c>
      <c r="M286" s="9">
        <f>SUM(M284:M285)</f>
        <v/>
      </c>
      <c r="N286" s="9">
        <f>SUM(N284:N285)</f>
        <v/>
      </c>
      <c r="O286" s="9">
        <f>SUM(C286:N286)</f>
        <v/>
      </c>
    </row>
    <row r="288">
      <c r="B288" s="6" t="inlineStr">
        <is>
          <t>HVAC OPEX</t>
        </is>
      </c>
    </row>
    <row r="289">
      <c r="A289" t="inlineStr">
        <is>
          <t>5115-1000</t>
        </is>
      </c>
      <c r="B289" s="7" t="inlineStr">
        <is>
          <t>HVAC Supplies</t>
        </is>
      </c>
      <c r="C289" s="3" t="n">
        <v>0</v>
      </c>
      <c r="D289" s="3" t="n">
        <v>0</v>
      </c>
      <c r="E289" s="3" t="n">
        <v>0</v>
      </c>
      <c r="F289" s="3" t="n">
        <v>0</v>
      </c>
      <c r="G289" s="3" t="n">
        <v>0</v>
      </c>
      <c r="H289" s="3" t="n">
        <v>0</v>
      </c>
      <c r="I289" s="3" t="n">
        <v>0</v>
      </c>
      <c r="J289" s="3" t="n">
        <v>0</v>
      </c>
      <c r="K289" s="3" t="n">
        <v>0</v>
      </c>
      <c r="L289" s="3" t="n">
        <v>0</v>
      </c>
      <c r="M289" s="3" t="n">
        <v>0</v>
      </c>
      <c r="N289" s="3" t="n">
        <v>0</v>
      </c>
      <c r="O289" s="3">
        <f>SUM(C289:N289)</f>
        <v/>
      </c>
      <c r="P289" t="inlineStr"/>
    </row>
    <row r="290">
      <c r="A290" t="inlineStr">
        <is>
          <t>5115-4000</t>
        </is>
      </c>
      <c r="B290" s="7" t="inlineStr">
        <is>
          <t>HVAC Servicing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SUM(C289:C290)</f>
        <v/>
      </c>
      <c r="D291" s="9">
        <f>SUM(D289:D290)</f>
        <v/>
      </c>
      <c r="E291" s="9">
        <f>SUM(E289:E290)</f>
        <v/>
      </c>
      <c r="F291" s="9">
        <f>SUM(F289:F290)</f>
        <v/>
      </c>
      <c r="G291" s="9">
        <f>SUM(G289:G290)</f>
        <v/>
      </c>
      <c r="H291" s="9">
        <f>SUM(H289:H290)</f>
        <v/>
      </c>
      <c r="I291" s="9">
        <f>SUM(I289:I290)</f>
        <v/>
      </c>
      <c r="J291" s="9">
        <f>SUM(J289:J290)</f>
        <v/>
      </c>
      <c r="K291" s="9">
        <f>SUM(K289:K290)</f>
        <v/>
      </c>
      <c r="L291" s="9">
        <f>SUM(L289:L290)</f>
        <v/>
      </c>
      <c r="M291" s="9">
        <f>SUM(M289:M290)</f>
        <v/>
      </c>
      <c r="N291" s="9">
        <f>SUM(N289:N290)</f>
        <v/>
      </c>
      <c r="O291" s="9">
        <f>SUM(C291:N291)</f>
        <v/>
      </c>
    </row>
    <row r="293">
      <c r="B293" s="6" t="inlineStr">
        <is>
          <t>CABINETS &amp; COUNTERTOPS</t>
        </is>
      </c>
    </row>
    <row r="294">
      <c r="A294" t="inlineStr">
        <is>
          <t>7254-0000</t>
        </is>
      </c>
      <c r="B294" s="7" t="inlineStr">
        <is>
          <t>Countertop Resurfacing</t>
        </is>
      </c>
      <c r="C294" s="3" t="n">
        <v>0</v>
      </c>
      <c r="D294" s="3" t="n">
        <v>0</v>
      </c>
      <c r="E294" s="3" t="n">
        <v>0</v>
      </c>
      <c r="F294" s="3" t="n">
        <v>1852.65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INTEREST INCOME &amp; (EXPENSE)</t>
        </is>
      </c>
    </row>
    <row r="298">
      <c r="A298" t="inlineStr">
        <is>
          <t>7101-0000</t>
        </is>
      </c>
      <c r="B298" s="7" t="inlineStr">
        <is>
          <t>Interest Income</t>
        </is>
      </c>
      <c r="C298" s="3" t="n">
        <v>0</v>
      </c>
      <c r="D298" s="3" t="n">
        <v>0</v>
      </c>
      <c r="E298" s="3" t="n">
        <v>19.21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0.2</v>
      </c>
      <c r="L298" s="3" t="n">
        <v>4.55</v>
      </c>
      <c r="M298" s="3" t="n">
        <v>4.79</v>
      </c>
      <c r="N298" s="3" t="n">
        <v>0</v>
      </c>
      <c r="O298" s="3">
        <f>SUM(C298:N298)</f>
        <v/>
      </c>
      <c r="P298" t="inlineStr"/>
    </row>
    <row r="299">
      <c r="A299" t="inlineStr">
        <is>
          <t>7110-0000</t>
        </is>
      </c>
      <c r="B299" s="7" t="inlineStr">
        <is>
          <t>1st Mortgage Expense</t>
        </is>
      </c>
      <c r="C299" s="3" t="n">
        <v>0</v>
      </c>
      <c r="D299" s="3" t="n">
        <v>0</v>
      </c>
      <c r="E299" s="3" t="n">
        <v>0</v>
      </c>
      <c r="F299" s="3" t="n">
        <v>0</v>
      </c>
      <c r="G299" s="3" t="n">
        <v>0</v>
      </c>
      <c r="H299" s="3" t="n">
        <v>0</v>
      </c>
      <c r="I299" s="3" t="n">
        <v>0</v>
      </c>
      <c r="J299" s="3" t="n">
        <v>0</v>
      </c>
      <c r="K299" s="3" t="n">
        <v>0</v>
      </c>
      <c r="L299" s="3" t="n">
        <v>0</v>
      </c>
      <c r="M299" s="3" t="n">
        <v>0</v>
      </c>
      <c r="N299" s="3" t="n">
        <v>0</v>
      </c>
      <c r="O299" s="3">
        <f>SUM(C299:N299)</f>
        <v/>
      </c>
      <c r="P299" t="inlineStr"/>
    </row>
    <row r="300">
      <c r="B300" s="8" t="inlineStr">
        <is>
          <t>Subtotal</t>
        </is>
      </c>
      <c r="C300" s="9">
        <f>SUM(C298:C299)</f>
        <v/>
      </c>
      <c r="D300" s="9">
        <f>SUM(D298:D299)</f>
        <v/>
      </c>
      <c r="E300" s="9">
        <f>SUM(E298:E299)</f>
        <v/>
      </c>
      <c r="F300" s="9">
        <f>SUM(F298:F299)</f>
        <v/>
      </c>
      <c r="G300" s="9">
        <f>SUM(G298:G299)</f>
        <v/>
      </c>
      <c r="H300" s="9">
        <f>SUM(H298:H299)</f>
        <v/>
      </c>
      <c r="I300" s="9">
        <f>SUM(I298:I299)</f>
        <v/>
      </c>
      <c r="J300" s="9">
        <f>SUM(J298:J299)</f>
        <v/>
      </c>
      <c r="K300" s="9">
        <f>SUM(K298:K299)</f>
        <v/>
      </c>
      <c r="L300" s="9">
        <f>SUM(L298:L299)</f>
        <v/>
      </c>
      <c r="M300" s="9">
        <f>SUM(M298:M299)</f>
        <v/>
      </c>
      <c r="N300" s="9">
        <f>SUM(N298:N299)</f>
        <v/>
      </c>
      <c r="O300" s="9">
        <f>SUM(C300:N300)</f>
        <v/>
      </c>
    </row>
    <row r="302">
      <c r="B302" s="6" t="inlineStr">
        <is>
          <t>DEPRECIATION &amp; AMORTIZATION</t>
        </is>
      </c>
    </row>
    <row r="303">
      <c r="A303" t="inlineStr">
        <is>
          <t>7310-0000</t>
        </is>
      </c>
      <c r="B303" s="7" t="inlineStr">
        <is>
          <t>Depreciation Exp</t>
        </is>
      </c>
      <c r="C303" s="3" t="n">
        <v>0</v>
      </c>
      <c r="D303" s="3" t="n">
        <v>0</v>
      </c>
      <c r="E303" s="3" t="n">
        <v>0</v>
      </c>
      <c r="F303" s="3" t="n">
        <v>0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SUM(C303:C303)</f>
        <v/>
      </c>
      <c r="D304" s="9">
        <f>SUM(D303:D303)</f>
        <v/>
      </c>
      <c r="E304" s="9">
        <f>SUM(E303:E303)</f>
        <v/>
      </c>
      <c r="F304" s="9">
        <f>SUM(F303:F303)</f>
        <v/>
      </c>
      <c r="G304" s="9">
        <f>SUM(G303:G303)</f>
        <v/>
      </c>
      <c r="H304" s="9">
        <f>SUM(H303:H303)</f>
        <v/>
      </c>
      <c r="I304" s="9">
        <f>SUM(I303:I303)</f>
        <v/>
      </c>
      <c r="J304" s="9">
        <f>SUM(J303:J303)</f>
        <v/>
      </c>
      <c r="K304" s="9">
        <f>SUM(K303:K303)</f>
        <v/>
      </c>
      <c r="L304" s="9">
        <f>SUM(L303:L303)</f>
        <v/>
      </c>
      <c r="M304" s="9">
        <f>SUM(M303:M303)</f>
        <v/>
      </c>
      <c r="N304" s="9">
        <f>SUM(N303:N303)</f>
        <v/>
      </c>
      <c r="O304" s="9">
        <f>SUM(C304:N304)</f>
        <v/>
      </c>
    </row>
    <row r="306">
      <c r="B306" s="6" t="inlineStr">
        <is>
          <t>FUND &amp; SEPARATE ACCOUNT EXPENSES</t>
        </is>
      </c>
    </row>
    <row r="307">
      <c r="A307" t="inlineStr">
        <is>
          <t>8120-0000</t>
        </is>
      </c>
      <c r="B307" s="7" t="inlineStr">
        <is>
          <t>Construction Management</t>
        </is>
      </c>
      <c r="C307" s="3" t="n">
        <v>0</v>
      </c>
      <c r="D307" s="3" t="n">
        <v>0</v>
      </c>
      <c r="E307" s="3" t="n">
        <v>0</v>
      </c>
      <c r="F307" s="3" t="n">
        <v>0</v>
      </c>
      <c r="G307" s="3" t="n">
        <v>0</v>
      </c>
      <c r="H307" s="3" t="n">
        <v>0</v>
      </c>
      <c r="I307" s="3" t="n">
        <v>0</v>
      </c>
      <c r="J307" s="3" t="n">
        <v>0</v>
      </c>
      <c r="K307" s="3" t="n">
        <v>0</v>
      </c>
      <c r="L307" s="3" t="n">
        <v>0</v>
      </c>
      <c r="M307" s="3" t="n">
        <v>0</v>
      </c>
      <c r="N307" s="3" t="n">
        <v>0</v>
      </c>
      <c r="O307" s="3">
        <f>SUM(C307:N307)</f>
        <v/>
      </c>
      <c r="P307" t="inlineStr"/>
    </row>
    <row r="308">
      <c r="B308" s="8" t="inlineStr">
        <is>
          <t>Subtotal</t>
        </is>
      </c>
      <c r="C308" s="9">
        <f>SUM(C307:C307)</f>
        <v/>
      </c>
      <c r="D308" s="9">
        <f>SUM(D307:D307)</f>
        <v/>
      </c>
      <c r="E308" s="9">
        <f>SUM(E307:E307)</f>
        <v/>
      </c>
      <c r="F308" s="9">
        <f>SUM(F307:F307)</f>
        <v/>
      </c>
      <c r="G308" s="9">
        <f>SUM(G307:G307)</f>
        <v/>
      </c>
      <c r="H308" s="9">
        <f>SUM(H307:H307)</f>
        <v/>
      </c>
      <c r="I308" s="9">
        <f>SUM(I307:I307)</f>
        <v/>
      </c>
      <c r="J308" s="9">
        <f>SUM(J307:J307)</f>
        <v/>
      </c>
      <c r="K308" s="9">
        <f>SUM(K307:K307)</f>
        <v/>
      </c>
      <c r="L308" s="9">
        <f>SUM(L307:L307)</f>
        <v/>
      </c>
      <c r="M308" s="9">
        <f>SUM(M307:M307)</f>
        <v/>
      </c>
      <c r="N308" s="9">
        <f>SUM(N307:N307)</f>
        <v/>
      </c>
      <c r="O308" s="9">
        <f>SUM(C308:N308)</f>
        <v/>
      </c>
    </row>
    <row r="310">
      <c r="B310" s="5" t="inlineStr">
        <is>
          <t>Total Below NOI</t>
        </is>
      </c>
      <c r="C310" s="10">
        <f>C286+C291+C295+C300+C304+C308</f>
        <v/>
      </c>
      <c r="D310" s="10">
        <f>D286+D291+D295+D300+D304+D308</f>
        <v/>
      </c>
      <c r="E310" s="10">
        <f>E286+E291+E295+E300+E304+E308</f>
        <v/>
      </c>
      <c r="F310" s="10">
        <f>F286+F291+F295+F300+F304+F308</f>
        <v/>
      </c>
      <c r="G310" s="10">
        <f>G286+G291+G295+G300+G304+G308</f>
        <v/>
      </c>
      <c r="H310" s="10">
        <f>H286+H291+H295+H300+H304+H308</f>
        <v/>
      </c>
      <c r="I310" s="10">
        <f>I286+I291+I295+I300+I304+I308</f>
        <v/>
      </c>
      <c r="J310" s="10">
        <f>J286+J291+J295+J300+J304+J308</f>
        <v/>
      </c>
      <c r="K310" s="10">
        <f>K286+K291+K295+K300+K304+K308</f>
        <v/>
      </c>
      <c r="L310" s="10">
        <f>L286+L291+L295+L300+L304+L308</f>
        <v/>
      </c>
      <c r="M310" s="10">
        <f>M286+M291+M295+M300+M304+M308</f>
        <v/>
      </c>
      <c r="N310" s="10">
        <f>N286+N291+N295+N300+N304+N308</f>
        <v/>
      </c>
      <c r="O310" s="10">
        <f>SUM(C310:N310)</f>
        <v/>
      </c>
    </row>
    <row r="312">
      <c r="B312" s="1" t="inlineStr">
        <is>
          <t>TOTAL INCOME</t>
        </is>
      </c>
      <c r="C312" s="11">
        <f>C39+C81</f>
        <v/>
      </c>
      <c r="D312" s="11">
        <f>D39+D81</f>
        <v/>
      </c>
      <c r="E312" s="11">
        <f>E39+E81</f>
        <v/>
      </c>
      <c r="F312" s="11">
        <f>F39+F81</f>
        <v/>
      </c>
      <c r="G312" s="11">
        <f>G39+G81</f>
        <v/>
      </c>
      <c r="H312" s="11">
        <f>H39+H81</f>
        <v/>
      </c>
      <c r="I312" s="11">
        <f>I39+I81</f>
        <v/>
      </c>
      <c r="J312" s="11">
        <f>J39+J81</f>
        <v/>
      </c>
      <c r="K312" s="11">
        <f>K39+K81</f>
        <v/>
      </c>
      <c r="L312" s="11">
        <f>L39+L81</f>
        <v/>
      </c>
      <c r="M312" s="11">
        <f>M39+M81</f>
        <v/>
      </c>
      <c r="N312" s="11">
        <f>N39+N81</f>
        <v/>
      </c>
      <c r="O312" s="11">
        <f>SUM(C312:N312)</f>
        <v/>
      </c>
    </row>
    <row r="314">
      <c r="B314" s="1" t="inlineStr">
        <is>
          <t>TOTAL EXPENSES</t>
        </is>
      </c>
      <c r="C314" s="11">
        <f>C105+C184+C200+C242+C261+C273+C280</f>
        <v/>
      </c>
      <c r="D314" s="11">
        <f>D105+D184+D200+D242+D261+D273+D280</f>
        <v/>
      </c>
      <c r="E314" s="11">
        <f>E105+E184+E200+E242+E261+E273+E280</f>
        <v/>
      </c>
      <c r="F314" s="11">
        <f>F105+F184+F200+F242+F261+F273+F280</f>
        <v/>
      </c>
      <c r="G314" s="11">
        <f>G105+G184+G200+G242+G261+G273+G280</f>
        <v/>
      </c>
      <c r="H314" s="11">
        <f>H105+H184+H200+H242+H261+H273+H280</f>
        <v/>
      </c>
      <c r="I314" s="11">
        <f>I105+I184+I200+I242+I261+I273+I280</f>
        <v/>
      </c>
      <c r="J314" s="11">
        <f>J105+J184+J200+J242+J261+J273+J280</f>
        <v/>
      </c>
      <c r="K314" s="11">
        <f>K105+K184+K200+K242+K261+K273+K280</f>
        <v/>
      </c>
      <c r="L314" s="11">
        <f>L105+L184+L200+L242+L261+L273+L280</f>
        <v/>
      </c>
      <c r="M314" s="11">
        <f>M105+M184+M200+M242+M261+M273+M280</f>
        <v/>
      </c>
      <c r="N314" s="11">
        <f>N105+N184+N200+N242+N261+N273+N280</f>
        <v/>
      </c>
      <c r="O314" s="11">
        <f>SUM(C314:N314)</f>
        <v/>
      </c>
    </row>
    <row r="316">
      <c r="B316" s="1" t="inlineStr">
        <is>
          <t>NET OPERATING INCOME</t>
        </is>
      </c>
      <c r="C316" s="11">
        <f>C312-C314</f>
        <v/>
      </c>
      <c r="D316" s="11">
        <f>D312-D314</f>
        <v/>
      </c>
      <c r="E316" s="11">
        <f>E312-E314</f>
        <v/>
      </c>
      <c r="F316" s="11">
        <f>F312-F314</f>
        <v/>
      </c>
      <c r="G316" s="11">
        <f>G312-G314</f>
        <v/>
      </c>
      <c r="H316" s="11">
        <f>H312-H314</f>
        <v/>
      </c>
      <c r="I316" s="11">
        <f>I312-I314</f>
        <v/>
      </c>
      <c r="J316" s="11">
        <f>J312-J314</f>
        <v/>
      </c>
      <c r="K316" s="11">
        <f>K312-K314</f>
        <v/>
      </c>
      <c r="L316" s="11">
        <f>L312-L314</f>
        <v/>
      </c>
      <c r="M316" s="11">
        <f>M312-M314</f>
        <v/>
      </c>
      <c r="N316" s="11">
        <f>N312-N314</f>
        <v/>
      </c>
      <c r="O316" s="11">
        <f>SUM(C316:N316)</f>
        <v/>
      </c>
    </row>
    <row r="318">
      <c r="B318" s="1" t="inlineStr">
        <is>
          <t>NET INCOME</t>
        </is>
      </c>
      <c r="C318" s="11">
        <f>C316-C310</f>
        <v/>
      </c>
      <c r="D318" s="11">
        <f>D316-D310</f>
        <v/>
      </c>
      <c r="E318" s="11">
        <f>E316-E310</f>
        <v/>
      </c>
      <c r="F318" s="11">
        <f>F316-F310</f>
        <v/>
      </c>
      <c r="G318" s="11">
        <f>G316-G310</f>
        <v/>
      </c>
      <c r="H318" s="11">
        <f>H316-H310</f>
        <v/>
      </c>
      <c r="I318" s="11">
        <f>I316-I310</f>
        <v/>
      </c>
      <c r="J318" s="11">
        <f>J316-J310</f>
        <v/>
      </c>
      <c r="K318" s="11">
        <f>K316-K310</f>
        <v/>
      </c>
      <c r="L318" s="11">
        <f>L316-L310</f>
        <v/>
      </c>
      <c r="M318" s="11">
        <f>M316-M310</f>
        <v/>
      </c>
      <c r="N318" s="11">
        <f>N316-N310</f>
        <v/>
      </c>
      <c r="O318" s="11">
        <f>SUM(C318:N318)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2026-04-19T22:39:45Z</dcterms:created>
  <dcterms:modified xsi:type="dcterms:W3CDTF">2026-04-19T22:39:45Z</dcterms:modified>
</cp:coreProperties>
</file>