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Budg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4">
    <font>
      <name val="Calibri"/>
      <family val="2"/>
      <color theme="1"/>
      <sz val="11"/>
      <scheme val="minor"/>
    </font>
    <font>
      <b val="1"/>
      <sz val="12"/>
    </font>
    <font>
      <b val="1"/>
    </font>
    <font>
      <b val="1"/>
      <sz val="1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top style="thin"/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164" fontId="0" fillId="0" borderId="0" pivotButton="0" quotePrefix="0" xfId="0"/>
    <xf numFmtId="0" fontId="2" fillId="0" borderId="0" applyAlignment="1" pivotButton="0" quotePrefix="0" xfId="0">
      <alignment horizontal="center"/>
    </xf>
    <xf numFmtId="0" fontId="3" fillId="0" borderId="0" pivotButton="0" quotePrefix="0" xfId="0"/>
    <xf numFmtId="0" fontId="2" fillId="0" borderId="0" applyAlignment="1" pivotButton="0" quotePrefix="0" xfId="0">
      <alignment indent="1"/>
    </xf>
    <xf numFmtId="0" fontId="0" fillId="0" borderId="0" applyAlignment="1" pivotButton="0" quotePrefix="0" xfId="0">
      <alignment indent="2"/>
    </xf>
    <xf numFmtId="0" fontId="2" fillId="0" borderId="0" applyAlignment="1" pivotButton="0" quotePrefix="0" xfId="0">
      <alignment indent="2"/>
    </xf>
    <xf numFmtId="164" fontId="2" fillId="0" borderId="1" pivotButton="0" quotePrefix="0" xfId="0"/>
    <xf numFmtId="164" fontId="3" fillId="0" borderId="1" pivotButton="0" quotePrefix="0" xfId="0"/>
    <xf numFmtId="164" fontId="1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314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2" customWidth="1" min="1" max="1"/>
    <col width="3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40" customWidth="1" min="16" max="16"/>
  </cols>
  <sheetData>
    <row r="1">
      <c r="A1" s="1" t="inlineStr">
        <is>
          <t>Skyline_Prairie_Homes</t>
        </is>
      </c>
    </row>
    <row r="2">
      <c r="A2" t="inlineStr">
        <is>
          <t>230 Units</t>
        </is>
      </c>
      <c r="C2" t="inlineStr">
        <is>
          <t>FY 2025 Budget</t>
        </is>
      </c>
    </row>
    <row r="4">
      <c r="A4" s="2" t="inlineStr">
        <is>
          <t>Total Revenue</t>
        </is>
      </c>
      <c r="B4" s="3">
        <f>O308</f>
        <v/>
      </c>
    </row>
    <row r="5">
      <c r="A5" s="2" t="inlineStr">
        <is>
          <t>Total Expenses</t>
        </is>
      </c>
      <c r="B5" s="3">
        <f>O310</f>
        <v/>
      </c>
    </row>
    <row r="6">
      <c r="A6" s="2" t="inlineStr">
        <is>
          <t>NOI</t>
        </is>
      </c>
      <c r="B6" s="3">
        <f>O312</f>
        <v/>
      </c>
    </row>
    <row r="7">
      <c r="A7" s="2" t="inlineStr">
        <is>
          <t>NOI/Unit</t>
        </is>
      </c>
      <c r="B7" s="3">
        <f>O312/230</f>
        <v/>
      </c>
    </row>
    <row r="9">
      <c r="A9" s="4" t="inlineStr">
        <is>
          <t>GL Code</t>
        </is>
      </c>
      <c r="B9" s="4" t="inlineStr">
        <is>
          <t>GL Name</t>
        </is>
      </c>
      <c r="C9" s="4" t="inlineStr">
        <is>
          <t>Jan</t>
        </is>
      </c>
      <c r="D9" s="4" t="inlineStr">
        <is>
          <t>Feb</t>
        </is>
      </c>
      <c r="E9" s="4" t="inlineStr">
        <is>
          <t>Mar</t>
        </is>
      </c>
      <c r="F9" s="4" t="inlineStr">
        <is>
          <t>Apr</t>
        </is>
      </c>
      <c r="G9" s="4" t="inlineStr">
        <is>
          <t>May</t>
        </is>
      </c>
      <c r="H9" s="4" t="inlineStr">
        <is>
          <t>Jun</t>
        </is>
      </c>
      <c r="I9" s="4" t="inlineStr">
        <is>
          <t>Jul</t>
        </is>
      </c>
      <c r="J9" s="4" t="inlineStr">
        <is>
          <t>Aug</t>
        </is>
      </c>
      <c r="K9" s="4" t="inlineStr">
        <is>
          <t>Sep</t>
        </is>
      </c>
      <c r="L9" s="4" t="inlineStr">
        <is>
          <t>Oct</t>
        </is>
      </c>
      <c r="M9" s="4" t="inlineStr">
        <is>
          <t>Nov</t>
        </is>
      </c>
      <c r="N9" s="4" t="inlineStr">
        <is>
          <t>Dec</t>
        </is>
      </c>
      <c r="O9" s="4" t="inlineStr">
        <is>
          <t>Annual Total</t>
        </is>
      </c>
      <c r="P9" s="4" t="inlineStr">
        <is>
          <t>Notes</t>
        </is>
      </c>
    </row>
    <row r="10">
      <c r="B10" s="5" t="inlineStr">
        <is>
          <t>RENTAL INCOME</t>
        </is>
      </c>
    </row>
    <row r="11">
      <c r="B11" s="6" t="inlineStr">
        <is>
          <t>GROSS POTENTIAL RENT INCOME</t>
        </is>
      </c>
    </row>
    <row r="12">
      <c r="A12" t="inlineStr">
        <is>
          <t>4010-0000</t>
        </is>
      </c>
      <c r="B12" s="7" t="inlineStr">
        <is>
          <t>Market Rent</t>
        </is>
      </c>
      <c r="C12" s="3" t="n">
        <v>447034</v>
      </c>
      <c r="D12" s="3" t="n">
        <v>469734</v>
      </c>
      <c r="E12" s="3" t="n">
        <v>455324</v>
      </c>
      <c r="F12" s="3" t="n">
        <v>449415</v>
      </c>
      <c r="G12" s="3" t="n">
        <v>449575</v>
      </c>
      <c r="H12" s="3" t="n">
        <v>473445</v>
      </c>
      <c r="I12" s="3" t="n">
        <v>473595</v>
      </c>
      <c r="J12" s="3" t="n">
        <v>471327</v>
      </c>
      <c r="K12" s="3" t="n">
        <v>448611</v>
      </c>
      <c r="L12" s="3" t="n">
        <v>446896</v>
      </c>
      <c r="M12" s="3" t="n">
        <v>447781</v>
      </c>
      <c r="N12" s="3" t="n">
        <v>447351</v>
      </c>
      <c r="O12" s="3">
        <f>SUM(C12:N12)</f>
        <v/>
      </c>
      <c r="P12" t="inlineStr"/>
    </row>
    <row r="13">
      <c r="A13" t="inlineStr">
        <is>
          <t>4020-0000</t>
        </is>
      </c>
      <c r="B13" s="7" t="inlineStr">
        <is>
          <t>Loss/Gain to Lease</t>
        </is>
      </c>
      <c r="C13" s="3" t="n">
        <v>-20449</v>
      </c>
      <c r="D13" s="3" t="n">
        <v>-56347</v>
      </c>
      <c r="E13" s="3" t="n">
        <v>-31348</v>
      </c>
      <c r="F13" s="3" t="n">
        <v>-24242</v>
      </c>
      <c r="G13" s="3" t="n">
        <v>-21777</v>
      </c>
      <c r="H13" s="3" t="n">
        <v>-41750</v>
      </c>
      <c r="I13" s="3" t="n">
        <v>-45218</v>
      </c>
      <c r="J13" s="3" t="n">
        <v>-39905</v>
      </c>
      <c r="K13" s="3" t="n">
        <v>-17709.16</v>
      </c>
      <c r="L13" s="3" t="n">
        <v>-14947.8</v>
      </c>
      <c r="M13" s="3" t="n">
        <v>-13752.63</v>
      </c>
      <c r="N13" s="3" t="n">
        <v>-12479</v>
      </c>
      <c r="O13" s="3">
        <f>SUM(C13:N13)</f>
        <v/>
      </c>
      <c r="P13" t="inlineStr"/>
    </row>
    <row r="14">
      <c r="B14" s="8" t="inlineStr">
        <is>
          <t>Subtotal</t>
        </is>
      </c>
      <c r="C14" s="9">
        <f>SUM(C12:C13)</f>
        <v/>
      </c>
      <c r="D14" s="9">
        <f>SUM(D12:D13)</f>
        <v/>
      </c>
      <c r="E14" s="9">
        <f>SUM(E12:E13)</f>
        <v/>
      </c>
      <c r="F14" s="9">
        <f>SUM(F12:F13)</f>
        <v/>
      </c>
      <c r="G14" s="9">
        <f>SUM(G12:G13)</f>
        <v/>
      </c>
      <c r="H14" s="9">
        <f>SUM(H12:H13)</f>
        <v/>
      </c>
      <c r="I14" s="9">
        <f>SUM(I12:I13)</f>
        <v/>
      </c>
      <c r="J14" s="9">
        <f>SUM(J12:J13)</f>
        <v/>
      </c>
      <c r="K14" s="9">
        <f>SUM(K12:K13)</f>
        <v/>
      </c>
      <c r="L14" s="9">
        <f>SUM(L12:L13)</f>
        <v/>
      </c>
      <c r="M14" s="9">
        <f>SUM(M12:M13)</f>
        <v/>
      </c>
      <c r="N14" s="9">
        <f>SUM(N12:N13)</f>
        <v/>
      </c>
      <c r="O14" s="9">
        <f>SUM(C14:N14)</f>
        <v/>
      </c>
    </row>
    <row r="16">
      <c r="B16" s="6" t="inlineStr">
        <is>
          <t>RENT ADJUSTMENTS</t>
        </is>
      </c>
    </row>
    <row r="17">
      <c r="A17" t="inlineStr">
        <is>
          <t>4220-0000</t>
        </is>
      </c>
      <c r="B17" s="7" t="inlineStr">
        <is>
          <t>Vacancy: Model/Admin</t>
        </is>
      </c>
      <c r="C17" s="3" t="n">
        <v>-6007</v>
      </c>
      <c r="D17" s="3" t="n">
        <v>-6007</v>
      </c>
      <c r="E17" s="3" t="n">
        <v>-6007</v>
      </c>
      <c r="F17" s="3" t="n">
        <v>-4708</v>
      </c>
      <c r="G17" s="3" t="n">
        <v>-4658</v>
      </c>
      <c r="H17" s="3" t="n">
        <v>-4658</v>
      </c>
      <c r="I17" s="3" t="n">
        <v>-4658</v>
      </c>
      <c r="J17" s="3" t="n">
        <v>-4658</v>
      </c>
      <c r="K17" s="3" t="n">
        <v>-4658</v>
      </c>
      <c r="L17" s="3" t="n">
        <v>-2144</v>
      </c>
      <c r="M17" s="3" t="n">
        <v>-4658</v>
      </c>
      <c r="N17" s="3" t="n">
        <v>-2144</v>
      </c>
      <c r="O17" s="3">
        <f>SUM(C17:N17)</f>
        <v/>
      </c>
      <c r="P17" t="inlineStr"/>
    </row>
    <row r="18">
      <c r="A18" t="inlineStr">
        <is>
          <t>4228-0000</t>
        </is>
      </c>
      <c r="B18" s="7" t="inlineStr">
        <is>
          <t>Vacancy</t>
        </is>
      </c>
      <c r="C18" s="3" t="n">
        <v>-67626</v>
      </c>
      <c r="D18" s="3" t="n">
        <v>-29287</v>
      </c>
      <c r="E18" s="3" t="n">
        <v>-33546</v>
      </c>
      <c r="F18" s="3" t="n">
        <v>-32983</v>
      </c>
      <c r="G18" s="3" t="n">
        <v>-32436</v>
      </c>
      <c r="H18" s="3" t="n">
        <v>-27532</v>
      </c>
      <c r="I18" s="3" t="n">
        <v>-22850</v>
      </c>
      <c r="J18" s="3" t="n">
        <v>-32583</v>
      </c>
      <c r="K18" s="3" t="n">
        <v>-37475</v>
      </c>
      <c r="L18" s="3" t="n">
        <v>-41148</v>
      </c>
      <c r="M18" s="3" t="n">
        <v>-38155</v>
      </c>
      <c r="N18" s="3" t="n">
        <v>-42118</v>
      </c>
      <c r="O18" s="3">
        <f>SUM(C18:N18)</f>
        <v/>
      </c>
      <c r="P18" t="inlineStr">
        <is>
          <t>average 6% vacancy loss [Jocelyn Wheeler, 10/27/24]</t>
        </is>
      </c>
    </row>
    <row r="19">
      <c r="A19" t="inlineStr">
        <is>
          <t>4230-0000</t>
        </is>
      </c>
      <c r="B19" s="7" t="inlineStr">
        <is>
          <t>Concessions - New Residents</t>
        </is>
      </c>
      <c r="C19" s="3" t="n">
        <v>-2070</v>
      </c>
      <c r="D19" s="3" t="n">
        <v>0</v>
      </c>
      <c r="E19" s="3" t="n">
        <v>2070</v>
      </c>
      <c r="F19" s="3" t="n">
        <v>0</v>
      </c>
      <c r="G19" s="3" t="n">
        <v>0</v>
      </c>
      <c r="H19" s="3" t="n">
        <v>0</v>
      </c>
      <c r="I19" s="3" t="n">
        <v>0</v>
      </c>
      <c r="J19" s="3" t="n">
        <v>0</v>
      </c>
      <c r="K19" s="3" t="n">
        <v>0</v>
      </c>
      <c r="L19" s="3" t="n">
        <v>0</v>
      </c>
      <c r="M19" s="3" t="n">
        <v>-3049</v>
      </c>
      <c r="N19" s="3" t="n">
        <v>0</v>
      </c>
      <c r="O19" s="3">
        <f>SUM(C19:N19)</f>
        <v/>
      </c>
      <c r="P19" t="inlineStr"/>
    </row>
    <row r="20">
      <c r="A20" t="inlineStr">
        <is>
          <t>4235-0000</t>
        </is>
      </c>
      <c r="B20" s="7" t="inlineStr">
        <is>
          <t>Concessions - One Time</t>
        </is>
      </c>
      <c r="C20" s="3" t="n">
        <v>-5177.5</v>
      </c>
      <c r="D20" s="3" t="n">
        <v>-17129</v>
      </c>
      <c r="E20" s="3" t="n">
        <v>-26401.71</v>
      </c>
      <c r="F20" s="3" t="n">
        <v>-4866</v>
      </c>
      <c r="G20" s="3" t="n">
        <v>-5006</v>
      </c>
      <c r="H20" s="3" t="n">
        <v>-5867.5</v>
      </c>
      <c r="I20" s="3" t="n">
        <v>-1249.5</v>
      </c>
      <c r="J20" s="3" t="n">
        <v>-200</v>
      </c>
      <c r="K20" s="3" t="n">
        <v>0</v>
      </c>
      <c r="L20" s="3" t="n">
        <v>-1500</v>
      </c>
      <c r="M20" s="3" t="n">
        <v>-2064</v>
      </c>
      <c r="N20" s="3" t="n">
        <v>0</v>
      </c>
      <c r="O20" s="3">
        <f>SUM(C20:N20)</f>
        <v/>
      </c>
      <c r="P20" t="inlineStr"/>
    </row>
    <row r="21">
      <c r="A21" t="inlineStr">
        <is>
          <t>4237-0000</t>
        </is>
      </c>
      <c r="B21" s="7" t="inlineStr">
        <is>
          <t>Concessions - Reoccurring</t>
        </is>
      </c>
      <c r="C21" s="3" t="n">
        <v>0</v>
      </c>
      <c r="D21" s="3" t="n">
        <v>0</v>
      </c>
      <c r="E21" s="3" t="n">
        <v>0</v>
      </c>
      <c r="F21" s="3" t="n">
        <v>0</v>
      </c>
      <c r="G21" s="3" t="n">
        <v>-75</v>
      </c>
      <c r="H21" s="3" t="n">
        <v>-75</v>
      </c>
      <c r="I21" s="3" t="n">
        <v>-75</v>
      </c>
      <c r="J21" s="3" t="n">
        <v>-75</v>
      </c>
      <c r="K21" s="3" t="n">
        <v>-75</v>
      </c>
      <c r="L21" s="3" t="n">
        <v>-75</v>
      </c>
      <c r="M21" s="3" t="n">
        <v>-75</v>
      </c>
      <c r="N21" s="3" t="n">
        <v>0</v>
      </c>
      <c r="O21" s="3">
        <f>SUM(C21:N21)</f>
        <v/>
      </c>
      <c r="P21" t="inlineStr"/>
    </row>
    <row r="22">
      <c r="A22" t="inlineStr">
        <is>
          <t>4280-0000</t>
        </is>
      </c>
      <c r="B22" s="7" t="inlineStr">
        <is>
          <t>Month To Month</t>
        </is>
      </c>
      <c r="C22" s="3" t="n">
        <v>0</v>
      </c>
      <c r="D22" s="3" t="n">
        <v>0</v>
      </c>
      <c r="E22" s="3" t="n">
        <v>24</v>
      </c>
      <c r="F22" s="3" t="n">
        <v>235</v>
      </c>
      <c r="G22" s="3" t="n">
        <v>145</v>
      </c>
      <c r="H22" s="3" t="n">
        <v>210</v>
      </c>
      <c r="I22" s="3" t="n">
        <v>0</v>
      </c>
      <c r="J22" s="3" t="n">
        <v>193</v>
      </c>
      <c r="K22" s="3" t="n">
        <v>225</v>
      </c>
      <c r="L22" s="3" t="n">
        <v>363</v>
      </c>
      <c r="M22" s="3" t="n">
        <v>485</v>
      </c>
      <c r="N22" s="3" t="n">
        <v>411</v>
      </c>
      <c r="O22" s="3">
        <f>SUM(C22:N22)</f>
        <v/>
      </c>
      <c r="P22" t="inlineStr">
        <is>
          <t>one MTM resident [Jocelyn Wheeler, 10/27/24]</t>
        </is>
      </c>
    </row>
    <row r="23">
      <c r="B23" s="8" t="inlineStr">
        <is>
          <t>Subtotal</t>
        </is>
      </c>
      <c r="C23" s="9">
        <f>SUM(C17:C22)</f>
        <v/>
      </c>
      <c r="D23" s="9">
        <f>SUM(D17:D22)</f>
        <v/>
      </c>
      <c r="E23" s="9">
        <f>SUM(E17:E22)</f>
        <v/>
      </c>
      <c r="F23" s="9">
        <f>SUM(F17:F22)</f>
        <v/>
      </c>
      <c r="G23" s="9">
        <f>SUM(G17:G22)</f>
        <v/>
      </c>
      <c r="H23" s="9">
        <f>SUM(H17:H22)</f>
        <v/>
      </c>
      <c r="I23" s="9">
        <f>SUM(I17:I22)</f>
        <v/>
      </c>
      <c r="J23" s="9">
        <f>SUM(J17:J22)</f>
        <v/>
      </c>
      <c r="K23" s="9">
        <f>SUM(K17:K22)</f>
        <v/>
      </c>
      <c r="L23" s="9">
        <f>SUM(L17:L22)</f>
        <v/>
      </c>
      <c r="M23" s="9">
        <f>SUM(M17:M22)</f>
        <v/>
      </c>
      <c r="N23" s="9">
        <f>SUM(N17:N22)</f>
        <v/>
      </c>
      <c r="O23" s="9">
        <f>SUM(C23:N23)</f>
        <v/>
      </c>
    </row>
    <row r="25">
      <c r="B25" s="6" t="inlineStr">
        <is>
          <t>BAD DEBT ADJUSTMENTS</t>
        </is>
      </c>
    </row>
    <row r="26">
      <c r="A26" t="inlineStr">
        <is>
          <t>4250-0000</t>
        </is>
      </c>
      <c r="B26" s="7" t="inlineStr">
        <is>
          <t>Bad Debt - Rent</t>
        </is>
      </c>
      <c r="C26" s="3" t="n">
        <v>-2310.65</v>
      </c>
      <c r="D26" s="3" t="n">
        <v>-2310.65</v>
      </c>
      <c r="E26" s="3" t="n">
        <v>-2310.65</v>
      </c>
      <c r="F26" s="3" t="n">
        <v>-2310.65</v>
      </c>
      <c r="G26" s="3" t="n">
        <v>-2310.65</v>
      </c>
      <c r="H26" s="3" t="n">
        <v>-2310.65</v>
      </c>
      <c r="I26" s="3" t="n">
        <v>-2310.65</v>
      </c>
      <c r="J26" s="3" t="n">
        <v>-2310.65</v>
      </c>
      <c r="K26" s="3" t="n">
        <v>-2310.65</v>
      </c>
      <c r="L26" s="3" t="n">
        <v>-2310.65</v>
      </c>
      <c r="M26" s="3" t="n">
        <v>-2310.65</v>
      </c>
      <c r="N26" s="3" t="n">
        <v>-2310.65</v>
      </c>
      <c r="O26" s="3">
        <f>SUM(C26:N26)</f>
        <v/>
      </c>
      <c r="P26" t="inlineStr">
        <is>
          <t>average .73% [Jocelyn Wheeler, 10/27/24]</t>
        </is>
      </c>
    </row>
    <row r="27">
      <c r="A27" t="inlineStr">
        <is>
          <t>4251-0000</t>
        </is>
      </c>
      <c r="B27" s="7" t="inlineStr">
        <is>
          <t>Bad Debt - Rent Recoveries</t>
        </is>
      </c>
      <c r="C27" s="3" t="n">
        <v>115.53</v>
      </c>
      <c r="D27" s="3" t="n">
        <v>115.53</v>
      </c>
      <c r="E27" s="3" t="n">
        <v>115.53</v>
      </c>
      <c r="F27" s="3" t="n">
        <v>115.53</v>
      </c>
      <c r="G27" s="3" t="n">
        <v>115.53</v>
      </c>
      <c r="H27" s="3" t="n">
        <v>115.53</v>
      </c>
      <c r="I27" s="3" t="n">
        <v>115.53</v>
      </c>
      <c r="J27" s="3" t="n">
        <v>115.53</v>
      </c>
      <c r="K27" s="3" t="n">
        <v>115.53</v>
      </c>
      <c r="L27" s="3" t="n">
        <v>115.53</v>
      </c>
      <c r="M27" s="3" t="n">
        <v>115.53</v>
      </c>
      <c r="N27" s="3" t="n">
        <v>115.53</v>
      </c>
      <c r="O27" s="3">
        <f>SUM(C27:N27)</f>
        <v/>
      </c>
      <c r="P27" t="inlineStr">
        <is>
          <t>18% [Jocelyn Wheeler, 10/27/24]</t>
        </is>
      </c>
    </row>
    <row r="28">
      <c r="B28" s="8" t="inlineStr">
        <is>
          <t>Subtotal</t>
        </is>
      </c>
      <c r="C28" s="9">
        <f>SUM(C26:C27)</f>
        <v/>
      </c>
      <c r="D28" s="9">
        <f>SUM(D26:D27)</f>
        <v/>
      </c>
      <c r="E28" s="9">
        <f>SUM(E26:E27)</f>
        <v/>
      </c>
      <c r="F28" s="9">
        <f>SUM(F26:F27)</f>
        <v/>
      </c>
      <c r="G28" s="9">
        <f>SUM(G26:G27)</f>
        <v/>
      </c>
      <c r="H28" s="9">
        <f>SUM(H26:H27)</f>
        <v/>
      </c>
      <c r="I28" s="9">
        <f>SUM(I26:I27)</f>
        <v/>
      </c>
      <c r="J28" s="9">
        <f>SUM(J26:J27)</f>
        <v/>
      </c>
      <c r="K28" s="9">
        <f>SUM(K26:K27)</f>
        <v/>
      </c>
      <c r="L28" s="9">
        <f>SUM(L26:L27)</f>
        <v/>
      </c>
      <c r="M28" s="9">
        <f>SUM(M26:M27)</f>
        <v/>
      </c>
      <c r="N28" s="9">
        <f>SUM(N26:N27)</f>
        <v/>
      </c>
      <c r="O28" s="9">
        <f>SUM(C28:N28)</f>
        <v/>
      </c>
    </row>
    <row r="30">
      <c r="B30" s="6" t="inlineStr">
        <is>
          <t>CURRENT RESIDENT CHARGES</t>
        </is>
      </c>
    </row>
    <row r="31">
      <c r="A31" t="inlineStr">
        <is>
          <t>4300-0201</t>
        </is>
      </c>
      <c r="B31" s="7" t="inlineStr">
        <is>
          <t>Renter's Liability Insurance Inc</t>
        </is>
      </c>
      <c r="C31" s="3" t="n">
        <v>3045</v>
      </c>
      <c r="D31" s="3" t="n">
        <v>3138</v>
      </c>
      <c r="E31" s="3" t="n">
        <v>3203</v>
      </c>
      <c r="F31" s="3" t="n">
        <v>3244</v>
      </c>
      <c r="G31" s="3" t="n">
        <v>3250</v>
      </c>
      <c r="H31" s="3" t="n">
        <v>3365</v>
      </c>
      <c r="I31" s="3" t="n">
        <v>3439</v>
      </c>
      <c r="J31" s="3" t="n">
        <v>3352</v>
      </c>
      <c r="K31" s="3" t="n">
        <v>3304</v>
      </c>
      <c r="L31" s="3" t="n">
        <v>3258</v>
      </c>
      <c r="M31" s="3" t="n">
        <v>3293</v>
      </c>
      <c r="N31" s="3" t="n">
        <v>3231</v>
      </c>
      <c r="O31" s="3">
        <f>SUM(C31:N31)</f>
        <v/>
      </c>
      <c r="P31" t="inlineStr">
        <is>
          <t>Not sure how but there were a few months in 2024 that we were collecting 230 units. This is 100% adoption at $34 per unit based on occupancy. [Jocelyn Wheeler, 10/27/24]</t>
        </is>
      </c>
    </row>
    <row r="32">
      <c r="A32" t="inlineStr">
        <is>
          <t>4300-0202</t>
        </is>
      </c>
      <c r="B32" s="7" t="inlineStr">
        <is>
          <t>Late Fees</t>
        </is>
      </c>
      <c r="C32" s="3" t="n">
        <v>4037</v>
      </c>
      <c r="D32" s="3" t="n">
        <v>2408.5</v>
      </c>
      <c r="E32" s="3" t="n">
        <v>3190.8</v>
      </c>
      <c r="F32" s="3" t="n">
        <v>1511</v>
      </c>
      <c r="G32" s="3" t="n">
        <v>1733.5</v>
      </c>
      <c r="H32" s="3" t="n">
        <v>3272.9</v>
      </c>
      <c r="I32" s="3" t="n">
        <v>1909.1</v>
      </c>
      <c r="J32" s="3" t="n">
        <v>1836.1</v>
      </c>
      <c r="K32" s="3" t="n">
        <v>2379.9</v>
      </c>
      <c r="L32" s="3" t="n">
        <v>2704.4</v>
      </c>
      <c r="M32" s="3" t="n">
        <v>3890.9</v>
      </c>
      <c r="N32" s="3" t="n">
        <v>2751.2</v>
      </c>
      <c r="O32" s="3">
        <f>SUM(C32:N32)</f>
        <v/>
      </c>
      <c r="P32" t="inlineStr">
        <is>
          <t>7% [Jocelyn Wheeler, 10/27/24]</t>
        </is>
      </c>
    </row>
    <row r="33">
      <c r="A33" t="inlineStr">
        <is>
          <t>4300-0203</t>
        </is>
      </c>
      <c r="B33" s="7" t="inlineStr">
        <is>
          <t>NSF Fees</t>
        </is>
      </c>
      <c r="C33" s="3" t="n">
        <v>675</v>
      </c>
      <c r="D33" s="3" t="n">
        <v>150</v>
      </c>
      <c r="E33" s="3" t="n">
        <v>300</v>
      </c>
      <c r="F33" s="3" t="n">
        <v>525</v>
      </c>
      <c r="G33" s="3" t="n">
        <v>300</v>
      </c>
      <c r="H33" s="3" t="n">
        <v>300</v>
      </c>
      <c r="I33" s="3" t="n">
        <v>375</v>
      </c>
      <c r="J33" s="3" t="n">
        <v>75</v>
      </c>
      <c r="K33" s="3" t="n">
        <v>210</v>
      </c>
      <c r="L33" s="3" t="n">
        <v>300</v>
      </c>
      <c r="M33" s="3" t="n">
        <v>540</v>
      </c>
      <c r="N33" s="3" t="n">
        <v>150</v>
      </c>
      <c r="O33" s="3">
        <f>SUM(C33:N33)</f>
        <v/>
      </c>
      <c r="P33" t="inlineStr">
        <is>
          <t>4% [Jocelyn Wheeler, 10/27/24]</t>
        </is>
      </c>
    </row>
    <row r="34">
      <c r="A34" t="inlineStr">
        <is>
          <t>4300-0205</t>
        </is>
      </c>
      <c r="B34" s="7" t="inlineStr">
        <is>
          <t>Pest Treatment</t>
        </is>
      </c>
      <c r="C34" s="3" t="n">
        <v>966</v>
      </c>
      <c r="D34" s="3" t="n">
        <v>1030</v>
      </c>
      <c r="E34" s="3" t="n">
        <v>1049</v>
      </c>
      <c r="F34" s="3" t="n">
        <v>1060</v>
      </c>
      <c r="G34" s="3" t="n">
        <v>1049</v>
      </c>
      <c r="H34" s="3" t="n">
        <v>1065</v>
      </c>
      <c r="I34" s="3" t="n">
        <v>1070</v>
      </c>
      <c r="J34" s="3" t="n">
        <v>1125</v>
      </c>
      <c r="K34" s="3" t="n">
        <v>1036</v>
      </c>
      <c r="L34" s="3" t="n">
        <v>1034.9</v>
      </c>
      <c r="M34" s="3" t="n">
        <v>1040</v>
      </c>
      <c r="N34" s="3" t="n">
        <v>1028</v>
      </c>
      <c r="O34" s="3">
        <f>SUM(C34:N34)</f>
        <v/>
      </c>
      <c r="P34" t="inlineStr">
        <is>
          <t>increasing from $5 to $7 [Jocelyn Wheeler, 10/27/24]</t>
        </is>
      </c>
    </row>
    <row r="35">
      <c r="A35" t="inlineStr">
        <is>
          <t>4300-0206</t>
        </is>
      </c>
      <c r="B35" s="7" t="inlineStr">
        <is>
          <t>Waiver Deposit Fee</t>
        </is>
      </c>
      <c r="C35" s="3" t="n">
        <v>3989</v>
      </c>
      <c r="D35" s="3" t="n">
        <v>3945</v>
      </c>
      <c r="E35" s="3" t="n">
        <v>4271</v>
      </c>
      <c r="F35" s="3" t="n">
        <v>4391</v>
      </c>
      <c r="G35" s="3" t="n">
        <v>4235.04</v>
      </c>
      <c r="H35" s="3" t="n">
        <v>4445</v>
      </c>
      <c r="I35" s="3" t="n">
        <v>4528</v>
      </c>
      <c r="J35" s="3" t="n">
        <v>4287</v>
      </c>
      <c r="K35" s="3" t="n">
        <v>4173.85</v>
      </c>
      <c r="L35" s="3" t="n">
        <v>4076.15</v>
      </c>
      <c r="M35" s="3" t="n">
        <v>4249.3</v>
      </c>
      <c r="N35" s="3" t="n">
        <v>3848</v>
      </c>
      <c r="O35" s="3">
        <f>SUM(C35:N35)</f>
        <v/>
      </c>
      <c r="P35" t="inlineStr">
        <is>
          <t>We should only assume 50% max adoption, we collected 56%+ some months in 2024 [Jocelyn Wheeler, 10/27/24]</t>
        </is>
      </c>
    </row>
    <row r="36">
      <c r="A36" t="inlineStr">
        <is>
          <t>4300-0209</t>
        </is>
      </c>
      <c r="B36" s="7" t="inlineStr">
        <is>
          <t>Credit Builder Income</t>
        </is>
      </c>
      <c r="C36" s="3" t="n">
        <v>169.83</v>
      </c>
      <c r="D36" s="3" t="n">
        <v>199.8</v>
      </c>
      <c r="E36" s="3" t="n">
        <v>219.78</v>
      </c>
      <c r="F36" s="3" t="n">
        <v>209.79</v>
      </c>
      <c r="G36" s="3" t="n">
        <v>199.8</v>
      </c>
      <c r="H36" s="3" t="n">
        <v>227.79</v>
      </c>
      <c r="I36" s="3" t="n">
        <v>403.71</v>
      </c>
      <c r="J36" s="3" t="n">
        <v>441.72</v>
      </c>
      <c r="K36" s="3" t="n">
        <v>459.72</v>
      </c>
      <c r="L36" s="3" t="n">
        <v>537.72</v>
      </c>
      <c r="M36" s="3" t="n">
        <v>569.73</v>
      </c>
      <c r="N36" s="3" t="n">
        <v>607.77</v>
      </c>
      <c r="O36" s="3">
        <f>SUM(C36:N36)</f>
        <v/>
      </c>
      <c r="P36" t="inlineStr">
        <is>
          <t>if we get income here, great! not a requirement though so it makes this unreliable income [Jocelyn Wheeler, 10/27/24]</t>
        </is>
      </c>
    </row>
    <row r="37">
      <c r="A37" t="inlineStr">
        <is>
          <t>4300-0210</t>
        </is>
      </c>
      <c r="B37" s="7" t="inlineStr">
        <is>
          <t>Transfer Fees</t>
        </is>
      </c>
      <c r="C37" s="3" t="n">
        <v>0</v>
      </c>
      <c r="D37" s="3" t="n">
        <v>0</v>
      </c>
      <c r="E37" s="3" t="n">
        <v>300</v>
      </c>
      <c r="F37" s="3" t="n">
        <v>300</v>
      </c>
      <c r="G37" s="3" t="n">
        <v>-300</v>
      </c>
      <c r="H37" s="3" t="n">
        <v>0</v>
      </c>
      <c r="I37" s="3" t="n">
        <v>0</v>
      </c>
      <c r="J37" s="3" t="n">
        <v>0</v>
      </c>
      <c r="K37" s="3" t="n">
        <v>500</v>
      </c>
      <c r="L37" s="3" t="n">
        <v>0</v>
      </c>
      <c r="M37" s="3" t="n">
        <v>0</v>
      </c>
      <c r="N37" s="3" t="n">
        <v>0</v>
      </c>
      <c r="O37" s="3">
        <f>SUM(C37:N37)</f>
        <v/>
      </c>
      <c r="P37" t="inlineStr">
        <is>
          <t>one TOS fee at average $1941 market rent [Jocelyn Wheeler, 10/27/24]</t>
        </is>
      </c>
    </row>
    <row r="38">
      <c r="B38" s="8" t="inlineStr">
        <is>
          <t>Subtotal</t>
        </is>
      </c>
      <c r="C38" s="9">
        <f>SUM(C31:C37)</f>
        <v/>
      </c>
      <c r="D38" s="9">
        <f>SUM(D31:D37)</f>
        <v/>
      </c>
      <c r="E38" s="9">
        <f>SUM(E31:E37)</f>
        <v/>
      </c>
      <c r="F38" s="9">
        <f>SUM(F31:F37)</f>
        <v/>
      </c>
      <c r="G38" s="9">
        <f>SUM(G31:G37)</f>
        <v/>
      </c>
      <c r="H38" s="9">
        <f>SUM(H31:H37)</f>
        <v/>
      </c>
      <c r="I38" s="9">
        <f>SUM(I31:I37)</f>
        <v/>
      </c>
      <c r="J38" s="9">
        <f>SUM(J31:J37)</f>
        <v/>
      </c>
      <c r="K38" s="9">
        <f>SUM(K31:K37)</f>
        <v/>
      </c>
      <c r="L38" s="9">
        <f>SUM(L31:L37)</f>
        <v/>
      </c>
      <c r="M38" s="9">
        <f>SUM(M31:M37)</f>
        <v/>
      </c>
      <c r="N38" s="9">
        <f>SUM(N31:N37)</f>
        <v/>
      </c>
      <c r="O38" s="9">
        <f>SUM(C38:N38)</f>
        <v/>
      </c>
    </row>
    <row r="40">
      <c r="B40" s="5" t="inlineStr">
        <is>
          <t>Total Rental Income</t>
        </is>
      </c>
      <c r="C40" s="10">
        <f>C14+C23+C28+C38</f>
        <v/>
      </c>
      <c r="D40" s="10">
        <f>D14+D23+D28+D38</f>
        <v/>
      </c>
      <c r="E40" s="10">
        <f>E14+E23+E28+E38</f>
        <v/>
      </c>
      <c r="F40" s="10">
        <f>F14+F23+F28+F38</f>
        <v/>
      </c>
      <c r="G40" s="10">
        <f>G14+G23+G28+G38</f>
        <v/>
      </c>
      <c r="H40" s="10">
        <f>H14+H23+H28+H38</f>
        <v/>
      </c>
      <c r="I40" s="10">
        <f>I14+I23+I28+I38</f>
        <v/>
      </c>
      <c r="J40" s="10">
        <f>J14+J23+J28+J38</f>
        <v/>
      </c>
      <c r="K40" s="10">
        <f>K14+K23+K28+K38</f>
        <v/>
      </c>
      <c r="L40" s="10">
        <f>L14+L23+L28+L38</f>
        <v/>
      </c>
      <c r="M40" s="10">
        <f>M14+M23+M28+M38</f>
        <v/>
      </c>
      <c r="N40" s="10">
        <f>N14+N23+N28+N38</f>
        <v/>
      </c>
      <c r="O40" s="10">
        <f>SUM(C40:N40)</f>
        <v/>
      </c>
    </row>
    <row r="42">
      <c r="B42" s="5" t="inlineStr">
        <is>
          <t>OTHER INCOME</t>
        </is>
      </c>
    </row>
    <row r="43">
      <c r="B43" s="6" t="inlineStr">
        <is>
          <t>MOVE-IN CHARGES</t>
        </is>
      </c>
    </row>
    <row r="44">
      <c r="A44" t="inlineStr">
        <is>
          <t>4300-0101</t>
        </is>
      </c>
      <c r="B44" s="7" t="inlineStr">
        <is>
          <t>Admin Fees</t>
        </is>
      </c>
      <c r="C44" s="3" t="n">
        <v>0</v>
      </c>
      <c r="D44" s="3" t="n">
        <v>400</v>
      </c>
      <c r="E44" s="3" t="n">
        <v>3200</v>
      </c>
      <c r="F44" s="3" t="n">
        <v>1000</v>
      </c>
      <c r="G44" s="3" t="n">
        <v>2800</v>
      </c>
      <c r="H44" s="3" t="n">
        <v>1400</v>
      </c>
      <c r="I44" s="3" t="n">
        <v>400</v>
      </c>
      <c r="J44" s="3" t="n">
        <v>1800</v>
      </c>
      <c r="K44" s="3" t="n">
        <v>2000</v>
      </c>
      <c r="L44" s="3" t="n">
        <v>872</v>
      </c>
      <c r="M44" s="3" t="n">
        <v>1048</v>
      </c>
      <c r="N44" s="3" t="n">
        <v>74</v>
      </c>
      <c r="O44" s="3">
        <f>SUM(C44:N44)</f>
        <v/>
      </c>
      <c r="P44" t="inlineStr">
        <is>
          <t>$200 non-refundable "holding fee" [Jocelyn Wheeler, 10/27/24]</t>
        </is>
      </c>
    </row>
    <row r="45">
      <c r="A45" t="inlineStr">
        <is>
          <t>4300-0103</t>
        </is>
      </c>
      <c r="B45" s="7" t="inlineStr">
        <is>
          <t>Waived Admin Fees [negative]</t>
        </is>
      </c>
      <c r="C45" s="3" t="n">
        <v>0</v>
      </c>
      <c r="D45" s="3" t="n">
        <v>0</v>
      </c>
      <c r="E45" s="3" t="n">
        <v>0</v>
      </c>
      <c r="F45" s="3" t="n">
        <v>0</v>
      </c>
      <c r="G45" s="3" t="n">
        <v>-200</v>
      </c>
      <c r="H45" s="3" t="n">
        <v>-400</v>
      </c>
      <c r="I45" s="3" t="n">
        <v>-200</v>
      </c>
      <c r="J45" s="3" t="n">
        <v>-600</v>
      </c>
      <c r="K45" s="3" t="n">
        <v>0</v>
      </c>
      <c r="L45" s="3" t="n">
        <v>-200</v>
      </c>
      <c r="M45" s="3" t="n">
        <v>0</v>
      </c>
      <c r="N45" s="3" t="n">
        <v>0</v>
      </c>
      <c r="O45" s="3">
        <f>SUM(C45:N45)</f>
        <v/>
      </c>
      <c r="P45" t="inlineStr">
        <is>
          <t>20% to remain competitive within the market [Jocelyn Wheeler, 10/27/24]</t>
        </is>
      </c>
    </row>
    <row r="46">
      <c r="A46" t="inlineStr">
        <is>
          <t>4300-0102</t>
        </is>
      </c>
      <c r="B46" s="7" t="inlineStr">
        <is>
          <t>Application Fees</t>
        </is>
      </c>
      <c r="C46" s="3" t="n">
        <v>2376</v>
      </c>
      <c r="D46" s="3" t="n">
        <v>351</v>
      </c>
      <c r="E46" s="3" t="n">
        <v>1875</v>
      </c>
      <c r="F46" s="3" t="n">
        <v>675</v>
      </c>
      <c r="G46" s="3" t="n">
        <v>1500</v>
      </c>
      <c r="H46" s="3" t="n">
        <v>975</v>
      </c>
      <c r="I46" s="3" t="n">
        <v>375</v>
      </c>
      <c r="J46" s="3" t="n">
        <v>825</v>
      </c>
      <c r="K46" s="3" t="n">
        <v>1050</v>
      </c>
      <c r="L46" s="3" t="n">
        <v>600</v>
      </c>
      <c r="M46" s="3" t="n">
        <v>849</v>
      </c>
      <c r="N46" s="3" t="n">
        <v>75</v>
      </c>
      <c r="O46" s="3">
        <f>SUM(C46:N46)</f>
        <v/>
      </c>
      <c r="P46" t="inlineStr">
        <is>
          <t>$75 per app. [Jocelyn Wheeler, 10/27/24]</t>
        </is>
      </c>
    </row>
    <row r="47">
      <c r="A47" t="inlineStr">
        <is>
          <t>4300-0104</t>
        </is>
      </c>
      <c r="B47" s="7" t="inlineStr">
        <is>
          <t>Waived Application Fees [negative]</t>
        </is>
      </c>
      <c r="C47" s="3" t="n">
        <v>-198</v>
      </c>
      <c r="D47" s="3" t="n">
        <v>-396</v>
      </c>
      <c r="E47" s="3" t="n">
        <v>0</v>
      </c>
      <c r="F47" s="3" t="n">
        <v>-297</v>
      </c>
      <c r="G47" s="3" t="n">
        <v>0</v>
      </c>
      <c r="H47" s="3" t="n">
        <v>-375</v>
      </c>
      <c r="I47" s="3" t="n">
        <v>0</v>
      </c>
      <c r="J47" s="3" t="n">
        <v>-300</v>
      </c>
      <c r="K47" s="3" t="n">
        <v>0</v>
      </c>
      <c r="L47" s="3" t="n">
        <v>-75</v>
      </c>
      <c r="M47" s="3" t="n">
        <v>0</v>
      </c>
      <c r="N47" s="3" t="n">
        <v>0</v>
      </c>
      <c r="O47" s="3">
        <f>SUM(C47:N47)</f>
        <v/>
      </c>
      <c r="P47" t="inlineStr">
        <is>
          <t>20% to remain competitive within the market [Jocelyn Wheeler, 10/27/24]</t>
        </is>
      </c>
    </row>
    <row r="48">
      <c r="B48" s="8" t="inlineStr">
        <is>
          <t>Subtotal</t>
        </is>
      </c>
      <c r="C48" s="9">
        <f>SUM(C44:C47)</f>
        <v/>
      </c>
      <c r="D48" s="9">
        <f>SUM(D44:D47)</f>
        <v/>
      </c>
      <c r="E48" s="9">
        <f>SUM(E44:E47)</f>
        <v/>
      </c>
      <c r="F48" s="9">
        <f>SUM(F44:F47)</f>
        <v/>
      </c>
      <c r="G48" s="9">
        <f>SUM(G44:G47)</f>
        <v/>
      </c>
      <c r="H48" s="9">
        <f>SUM(H44:H47)</f>
        <v/>
      </c>
      <c r="I48" s="9">
        <f>SUM(I44:I47)</f>
        <v/>
      </c>
      <c r="J48" s="9">
        <f>SUM(J44:J47)</f>
        <v/>
      </c>
      <c r="K48" s="9">
        <f>SUM(K44:K47)</f>
        <v/>
      </c>
      <c r="L48" s="9">
        <f>SUM(L44:L47)</f>
        <v/>
      </c>
      <c r="M48" s="9">
        <f>SUM(M44:M47)</f>
        <v/>
      </c>
      <c r="N48" s="9">
        <f>SUM(N44:N47)</f>
        <v/>
      </c>
      <c r="O48" s="9">
        <f>SUM(C48:N48)</f>
        <v/>
      </c>
    </row>
    <row r="50">
      <c r="B50" s="6" t="inlineStr">
        <is>
          <t>MOVE-OUT CHARGES</t>
        </is>
      </c>
    </row>
    <row r="51">
      <c r="A51" t="inlineStr">
        <is>
          <t>4300-0301</t>
        </is>
      </c>
      <c r="B51" s="7" t="inlineStr">
        <is>
          <t>Bad Debt - Other [should be negative]</t>
        </is>
      </c>
      <c r="C51" s="3" t="n">
        <v>-4091.63</v>
      </c>
      <c r="D51" s="3" t="n">
        <v>-4091.63</v>
      </c>
      <c r="E51" s="3" t="n">
        <v>-4091.63</v>
      </c>
      <c r="F51" s="3" t="n">
        <v>-4091.63</v>
      </c>
      <c r="G51" s="3" t="n">
        <v>-4091.63</v>
      </c>
      <c r="H51" s="3" t="n">
        <v>-4091.63</v>
      </c>
      <c r="I51" s="3" t="n">
        <v>-4091.63</v>
      </c>
      <c r="J51" s="3" t="n">
        <v>-4091.63</v>
      </c>
      <c r="K51" s="3" t="n">
        <v>-4091.63</v>
      </c>
      <c r="L51" s="3" t="n">
        <v>-4091.63</v>
      </c>
      <c r="M51" s="3" t="n">
        <v>-4091.63</v>
      </c>
      <c r="N51" s="3" t="n">
        <v>-4091.63</v>
      </c>
      <c r="O51" s="3">
        <f>SUM(C51:N51)</f>
        <v/>
      </c>
      <c r="P51" t="inlineStr">
        <is>
          <t>60% [Jocelyn Wheeler, 10/27/24]</t>
        </is>
      </c>
    </row>
    <row r="52">
      <c r="A52" t="inlineStr">
        <is>
          <t>4300-0302</t>
        </is>
      </c>
      <c r="B52" s="7" t="inlineStr">
        <is>
          <t>Bad Debt - Other Recoveries [should be positive]</t>
        </is>
      </c>
      <c r="C52" s="3" t="n">
        <v>1350.24</v>
      </c>
      <c r="D52" s="3" t="n">
        <v>1350.24</v>
      </c>
      <c r="E52" s="3" t="n">
        <v>1350.24</v>
      </c>
      <c r="F52" s="3" t="n">
        <v>1350.24</v>
      </c>
      <c r="G52" s="3" t="n">
        <v>1350.24</v>
      </c>
      <c r="H52" s="3" t="n">
        <v>1350.24</v>
      </c>
      <c r="I52" s="3" t="n">
        <v>1350.24</v>
      </c>
      <c r="J52" s="3" t="n">
        <v>1350.24</v>
      </c>
      <c r="K52" s="3" t="n">
        <v>1350.24</v>
      </c>
      <c r="L52" s="3" t="n">
        <v>1350.24</v>
      </c>
      <c r="M52" s="3" t="n">
        <v>1350.24</v>
      </c>
      <c r="N52" s="3" t="n">
        <v>1350.24</v>
      </c>
      <c r="O52" s="3">
        <f>SUM(C52:N52)</f>
        <v/>
      </c>
      <c r="P52" t="inlineStr">
        <is>
          <t>matching 33% from 2024 [Jocelyn Wheeler, 10/27/24]</t>
        </is>
      </c>
    </row>
    <row r="53">
      <c r="A53" t="inlineStr">
        <is>
          <t>4300-0307</t>
        </is>
      </c>
      <c r="B53" s="7" t="inlineStr">
        <is>
          <t>Eviction Reimbursement</t>
        </is>
      </c>
      <c r="C53" s="3" t="n">
        <v>1100.96</v>
      </c>
      <c r="D53" s="3" t="n">
        <v>1442.5</v>
      </c>
      <c r="E53" s="3" t="n">
        <v>228.5</v>
      </c>
      <c r="F53" s="3" t="n">
        <v>0</v>
      </c>
      <c r="G53" s="3" t="n">
        <v>0</v>
      </c>
      <c r="H53" s="3" t="n">
        <v>608.9</v>
      </c>
      <c r="I53" s="3" t="n">
        <v>359.9</v>
      </c>
      <c r="J53" s="3" t="n">
        <v>287.06</v>
      </c>
      <c r="K53" s="3" t="n">
        <v>0</v>
      </c>
      <c r="L53" s="3" t="n">
        <v>209.9</v>
      </c>
      <c r="M53" s="3" t="n">
        <v>685.26</v>
      </c>
      <c r="N53" s="3" t="n">
        <v>496.06</v>
      </c>
      <c r="O53" s="3">
        <f>SUM(C53:N53)</f>
        <v/>
      </c>
      <c r="P53" t="inlineStr">
        <is>
          <t>average 1 per month [Jocelyn Wheeler, 11/10/24]</t>
        </is>
      </c>
    </row>
    <row r="54">
      <c r="A54" t="inlineStr">
        <is>
          <t>4300-0308</t>
        </is>
      </c>
      <c r="B54" s="7" t="inlineStr">
        <is>
          <t>Move-Out/Damaged Charges</t>
        </is>
      </c>
      <c r="C54" s="3" t="n">
        <v>50</v>
      </c>
      <c r="D54" s="3" t="n">
        <v>75</v>
      </c>
      <c r="E54" s="3" t="n">
        <v>160</v>
      </c>
      <c r="F54" s="3" t="n">
        <v>525</v>
      </c>
      <c r="G54" s="3" t="n">
        <v>2033.64</v>
      </c>
      <c r="H54" s="3" t="n">
        <v>2597</v>
      </c>
      <c r="I54" s="3" t="n">
        <v>2700.14</v>
      </c>
      <c r="J54" s="3" t="n">
        <v>4016</v>
      </c>
      <c r="K54" s="3" t="n">
        <v>2408.3</v>
      </c>
      <c r="L54" s="3" t="n">
        <v>833</v>
      </c>
      <c r="M54" s="3" t="n">
        <v>1693.35</v>
      </c>
      <c r="N54" s="3" t="n">
        <v>2468.25</v>
      </c>
      <c r="O54" s="3">
        <f>SUM(C54:N54)</f>
        <v/>
      </c>
      <c r="P54" t="inlineStr">
        <is>
          <t>T3 average - ramp-up [Jocelyn Wheeler, 10/27/24]</t>
        </is>
      </c>
    </row>
    <row r="55">
      <c r="A55" t="inlineStr">
        <is>
          <t>4300-0309</t>
        </is>
      </c>
      <c r="B55" s="7" t="inlineStr">
        <is>
          <t>Termination/Cancellation Fees Income</t>
        </is>
      </c>
      <c r="C55" s="3" t="n">
        <v>1947.65</v>
      </c>
      <c r="D55" s="3" t="n">
        <v>7970</v>
      </c>
      <c r="E55" s="3" t="n">
        <v>2395.9</v>
      </c>
      <c r="F55" s="3" t="n">
        <v>1454</v>
      </c>
      <c r="G55" s="3" t="n">
        <v>4138</v>
      </c>
      <c r="H55" s="3" t="n">
        <v>7297.8</v>
      </c>
      <c r="I55" s="3" t="n">
        <v>5708</v>
      </c>
      <c r="J55" s="3" t="n">
        <v>9389.65</v>
      </c>
      <c r="K55" s="3" t="n">
        <v>3998</v>
      </c>
      <c r="L55" s="3" t="n">
        <v>0</v>
      </c>
      <c r="M55" s="3" t="n">
        <v>6012</v>
      </c>
      <c r="N55" s="3" t="n">
        <v>1665.15</v>
      </c>
      <c r="O55" s="3">
        <f>SUM(C55:N55)</f>
        <v/>
      </c>
      <c r="P55" t="inlineStr">
        <is>
          <t>one per month [Jocelyn Wheeler, 10/27/24]</t>
        </is>
      </c>
    </row>
    <row r="56">
      <c r="A56" t="inlineStr">
        <is>
          <t>4300-0310</t>
        </is>
      </c>
      <c r="B56" s="7" t="inlineStr">
        <is>
          <t>Trash Removal Fee (Upon Move Out)</t>
        </is>
      </c>
      <c r="C56" s="3" t="n">
        <v>785</v>
      </c>
      <c r="D56" s="3" t="n">
        <v>786</v>
      </c>
      <c r="E56" s="3" t="n">
        <v>768</v>
      </c>
      <c r="F56" s="3" t="n">
        <v>841</v>
      </c>
      <c r="G56" s="3" t="n">
        <v>824</v>
      </c>
      <c r="H56" s="3" t="n">
        <v>1226</v>
      </c>
      <c r="I56" s="3" t="n">
        <v>1111</v>
      </c>
      <c r="J56" s="3" t="n">
        <v>824</v>
      </c>
      <c r="K56" s="3" t="n">
        <v>667</v>
      </c>
      <c r="L56" s="3" t="n">
        <v>405.19</v>
      </c>
      <c r="M56" s="3" t="n">
        <v>28</v>
      </c>
      <c r="N56" s="3" t="n">
        <v>-29</v>
      </c>
      <c r="O56" s="3">
        <f>SUM(C56:N56)</f>
        <v/>
      </c>
      <c r="P56" t="inlineStr">
        <is>
          <t>T12 [Jocelyn Wheeler, 10/27/24]</t>
        </is>
      </c>
    </row>
    <row r="57">
      <c r="B57" s="8" t="inlineStr">
        <is>
          <t>Subtotal</t>
        </is>
      </c>
      <c r="C57" s="9">
        <f>SUM(C51:C56)</f>
        <v/>
      </c>
      <c r="D57" s="9">
        <f>SUM(D51:D56)</f>
        <v/>
      </c>
      <c r="E57" s="9">
        <f>SUM(E51:E56)</f>
        <v/>
      </c>
      <c r="F57" s="9">
        <f>SUM(F51:F56)</f>
        <v/>
      </c>
      <c r="G57" s="9">
        <f>SUM(G51:G56)</f>
        <v/>
      </c>
      <c r="H57" s="9">
        <f>SUM(H51:H56)</f>
        <v/>
      </c>
      <c r="I57" s="9">
        <f>SUM(I51:I56)</f>
        <v/>
      </c>
      <c r="J57" s="9">
        <f>SUM(J51:J56)</f>
        <v/>
      </c>
      <c r="K57" s="9">
        <f>SUM(K51:K56)</f>
        <v/>
      </c>
      <c r="L57" s="9">
        <f>SUM(L51:L56)</f>
        <v/>
      </c>
      <c r="M57" s="9">
        <f>SUM(M51:M56)</f>
        <v/>
      </c>
      <c r="N57" s="9">
        <f>SUM(N51:N56)</f>
        <v/>
      </c>
      <c r="O57" s="9">
        <f>SUM(C57:N57)</f>
        <v/>
      </c>
    </row>
    <row r="59">
      <c r="B59" s="6" t="inlineStr">
        <is>
          <t>UTILITY INCOME</t>
        </is>
      </c>
    </row>
    <row r="60">
      <c r="A60" t="inlineStr">
        <is>
          <t>4300-0501</t>
        </is>
      </c>
      <c r="B60" s="7" t="inlineStr">
        <is>
          <t>Income - Utility: Electricity</t>
        </is>
      </c>
      <c r="C60" s="3" t="n">
        <v>289.18</v>
      </c>
      <c r="D60" s="3" t="n">
        <v>368.41</v>
      </c>
      <c r="E60" s="3" t="n">
        <v>172.07</v>
      </c>
      <c r="F60" s="3" t="n">
        <v>682.97</v>
      </c>
      <c r="G60" s="3" t="n">
        <v>1060.02</v>
      </c>
      <c r="H60" s="3" t="n">
        <v>437.09</v>
      </c>
      <c r="I60" s="3" t="n">
        <v>451.55</v>
      </c>
      <c r="J60" s="3" t="n">
        <v>270.16</v>
      </c>
      <c r="K60" s="3" t="n">
        <v>1251.36</v>
      </c>
      <c r="L60" s="3" t="n">
        <v>1423.16</v>
      </c>
      <c r="M60" s="3" t="n">
        <v>1023.48</v>
      </c>
      <c r="N60" s="3" t="n">
        <v>2699.03</v>
      </c>
      <c r="O60" s="3">
        <f>SUM(C60:N60)</f>
        <v/>
      </c>
      <c r="P60" t="inlineStr"/>
    </row>
    <row r="61">
      <c r="A61" t="inlineStr">
        <is>
          <t>4300-0503</t>
        </is>
      </c>
      <c r="B61" s="7" t="inlineStr">
        <is>
          <t>Income - Utility: Reimbursement</t>
        </is>
      </c>
      <c r="C61" s="3" t="n">
        <v>472.27</v>
      </c>
      <c r="D61" s="3" t="n">
        <v>510.39</v>
      </c>
      <c r="E61" s="3" t="n">
        <v>454.59</v>
      </c>
      <c r="F61" s="3" t="n">
        <v>658.48</v>
      </c>
      <c r="G61" s="3" t="n">
        <v>590.74</v>
      </c>
      <c r="H61" s="3" t="n">
        <v>622.66</v>
      </c>
      <c r="I61" s="3" t="n">
        <v>544.9400000000001</v>
      </c>
      <c r="J61" s="3" t="n">
        <v>608.4</v>
      </c>
      <c r="K61" s="3" t="n">
        <v>587.3200000000001</v>
      </c>
      <c r="L61" s="3" t="n">
        <v>477.6</v>
      </c>
      <c r="M61" s="3" t="n">
        <v>571.73</v>
      </c>
      <c r="N61" s="3" t="n">
        <v>497.49</v>
      </c>
      <c r="O61" s="3">
        <f>SUM(C61:N61)</f>
        <v/>
      </c>
      <c r="P61" t="inlineStr">
        <is>
          <t>9% of all water and sewer charges [Jocelyn Wheeler, 10/27/24]</t>
        </is>
      </c>
    </row>
    <row r="62">
      <c r="A62" t="inlineStr">
        <is>
          <t>4300-0506</t>
        </is>
      </c>
      <c r="B62" s="7" t="inlineStr">
        <is>
          <t>Income - Utility: Valet Trash</t>
        </is>
      </c>
      <c r="C62" s="3" t="n">
        <v>4801</v>
      </c>
      <c r="D62" s="3" t="n">
        <v>5113</v>
      </c>
      <c r="E62" s="3" t="n">
        <v>5209</v>
      </c>
      <c r="F62" s="3" t="n">
        <v>5241</v>
      </c>
      <c r="G62" s="3" t="n">
        <v>5197</v>
      </c>
      <c r="H62" s="3" t="n">
        <v>5232</v>
      </c>
      <c r="I62" s="3" t="n">
        <v>5292</v>
      </c>
      <c r="J62" s="3" t="n">
        <v>5136</v>
      </c>
      <c r="K62" s="3" t="n">
        <v>5100</v>
      </c>
      <c r="L62" s="3" t="n">
        <v>5104.52</v>
      </c>
      <c r="M62" s="3" t="n">
        <v>5134</v>
      </c>
      <c r="N62" s="3" t="n">
        <v>5098</v>
      </c>
      <c r="O62" s="3">
        <f>SUM(C62:N62)</f>
        <v/>
      </c>
      <c r="P62" t="inlineStr">
        <is>
          <t>$25/unit [Jocelyn Wheeler, 10/27/24]</t>
        </is>
      </c>
    </row>
    <row r="63">
      <c r="A63" t="inlineStr">
        <is>
          <t>4300-0505</t>
        </is>
      </c>
      <c r="B63" s="7" t="inlineStr">
        <is>
          <t>Income - Utility: Trash</t>
        </is>
      </c>
      <c r="C63" s="3" t="n">
        <v>1147</v>
      </c>
      <c r="D63" s="3" t="n">
        <v>1298</v>
      </c>
      <c r="E63" s="3" t="n">
        <v>1333</v>
      </c>
      <c r="F63" s="3" t="n">
        <v>1340</v>
      </c>
      <c r="G63" s="3" t="n">
        <v>1399</v>
      </c>
      <c r="H63" s="3" t="n">
        <v>1450</v>
      </c>
      <c r="I63" s="3" t="n">
        <v>1469</v>
      </c>
      <c r="J63" s="3" t="n">
        <v>1436</v>
      </c>
      <c r="K63" s="3" t="n">
        <v>1448</v>
      </c>
      <c r="L63" s="3" t="n">
        <v>1961</v>
      </c>
      <c r="M63" s="3" t="n">
        <v>2344</v>
      </c>
      <c r="N63" s="3" t="n">
        <v>2414</v>
      </c>
      <c r="O63" s="3">
        <f>SUM(C63:N63)</f>
        <v/>
      </c>
      <c r="P63" t="inlineStr">
        <is>
          <t>$10/unit per the leas
$3/unit from conservice
Not everyone is paying this, will see ramp-up as we get new move-ins &amp; renewals happen. [Jocelyn Wheeler, 10/27/24]</t>
        </is>
      </c>
    </row>
    <row r="64">
      <c r="A64" t="inlineStr">
        <is>
          <t>4300-0512</t>
        </is>
      </c>
      <c r="B64" s="7" t="inlineStr">
        <is>
          <t>Income - Utility: Water/Sewer</t>
        </is>
      </c>
      <c r="C64" s="3" t="n">
        <v>4356.63</v>
      </c>
      <c r="D64" s="3" t="n">
        <v>5171.34</v>
      </c>
      <c r="E64" s="3" t="n">
        <v>4883.77</v>
      </c>
      <c r="F64" s="3" t="n">
        <v>6926.74</v>
      </c>
      <c r="G64" s="3" t="n">
        <v>6125.93</v>
      </c>
      <c r="H64" s="3" t="n">
        <v>5974.55</v>
      </c>
      <c r="I64" s="3" t="n">
        <v>5498.83</v>
      </c>
      <c r="J64" s="3" t="n">
        <v>6159.24</v>
      </c>
      <c r="K64" s="3" t="n">
        <v>5842.49</v>
      </c>
      <c r="L64" s="3" t="n">
        <v>4995.4</v>
      </c>
      <c r="M64" s="3" t="n">
        <v>5761.58</v>
      </c>
      <c r="N64" s="3" t="n">
        <v>5152.34</v>
      </c>
      <c r="O64" s="3">
        <f>SUM(C64:N64)</f>
        <v/>
      </c>
      <c r="P64" t="inlineStr"/>
    </row>
    <row r="65">
      <c r="B65" s="8" t="inlineStr">
        <is>
          <t>Subtotal</t>
        </is>
      </c>
      <c r="C65" s="9">
        <f>SUM(C60:C64)</f>
        <v/>
      </c>
      <c r="D65" s="9">
        <f>SUM(D60:D64)</f>
        <v/>
      </c>
      <c r="E65" s="9">
        <f>SUM(E60:E64)</f>
        <v/>
      </c>
      <c r="F65" s="9">
        <f>SUM(F60:F64)</f>
        <v/>
      </c>
      <c r="G65" s="9">
        <f>SUM(G60:G64)</f>
        <v/>
      </c>
      <c r="H65" s="9">
        <f>SUM(H60:H64)</f>
        <v/>
      </c>
      <c r="I65" s="9">
        <f>SUM(I60:I64)</f>
        <v/>
      </c>
      <c r="J65" s="9">
        <f>SUM(J60:J64)</f>
        <v/>
      </c>
      <c r="K65" s="9">
        <f>SUM(K60:K64)</f>
        <v/>
      </c>
      <c r="L65" s="9">
        <f>SUM(L60:L64)</f>
        <v/>
      </c>
      <c r="M65" s="9">
        <f>SUM(M60:M64)</f>
        <v/>
      </c>
      <c r="N65" s="9">
        <f>SUM(N60:N64)</f>
        <v/>
      </c>
      <c r="O65" s="9">
        <f>SUM(C65:N65)</f>
        <v/>
      </c>
    </row>
    <row r="67">
      <c r="B67" s="6" t="inlineStr">
        <is>
          <t>AMENITY INCOME</t>
        </is>
      </c>
    </row>
    <row r="68">
      <c r="A68" t="inlineStr">
        <is>
          <t>4300-0601</t>
        </is>
      </c>
      <c r="B68" s="7" t="inlineStr">
        <is>
          <t>Clubhouse Fees</t>
        </is>
      </c>
      <c r="C68" s="3" t="n">
        <v>0</v>
      </c>
      <c r="D68" s="3" t="n">
        <v>0</v>
      </c>
      <c r="E68" s="3" t="n">
        <v>0</v>
      </c>
      <c r="F68" s="3" t="n">
        <v>0</v>
      </c>
      <c r="G68" s="3" t="n">
        <v>0</v>
      </c>
      <c r="H68" s="3" t="n">
        <v>1350</v>
      </c>
      <c r="I68" s="3" t="n">
        <v>0</v>
      </c>
      <c r="J68" s="3" t="n">
        <v>0</v>
      </c>
      <c r="K68" s="3" t="n">
        <v>0</v>
      </c>
      <c r="L68" s="3" t="n">
        <v>0</v>
      </c>
      <c r="M68" s="3" t="n">
        <v>0</v>
      </c>
      <c r="N68" s="3" t="n">
        <v>0</v>
      </c>
      <c r="O68" s="3">
        <f>SUM(C68:N68)</f>
        <v/>
      </c>
      <c r="P68" t="inlineStr"/>
    </row>
    <row r="69">
      <c r="A69" t="inlineStr">
        <is>
          <t>4300-0602</t>
        </is>
      </c>
      <c r="B69" s="7" t="inlineStr">
        <is>
          <t>Garage Rental</t>
        </is>
      </c>
      <c r="C69" s="3" t="n">
        <v>4725</v>
      </c>
      <c r="D69" s="3" t="n">
        <v>4616</v>
      </c>
      <c r="E69" s="3" t="n">
        <v>4581</v>
      </c>
      <c r="F69" s="3" t="n">
        <v>4515</v>
      </c>
      <c r="G69" s="3" t="n">
        <v>4373</v>
      </c>
      <c r="H69" s="3" t="n">
        <v>4233</v>
      </c>
      <c r="I69" s="3" t="n">
        <v>3992</v>
      </c>
      <c r="J69" s="3" t="n">
        <v>3731</v>
      </c>
      <c r="K69" s="3" t="n">
        <v>3760</v>
      </c>
      <c r="L69" s="3" t="n">
        <v>3781.06</v>
      </c>
      <c r="M69" s="3" t="n">
        <v>3783</v>
      </c>
      <c r="N69" s="3" t="n">
        <v>3579</v>
      </c>
      <c r="O69" s="3">
        <f>SUM(C69:N69)</f>
        <v/>
      </c>
      <c r="P69" t="inlineStr">
        <is>
          <t>better management - ramp-up income [Jocelyn Wheeler, 10/27/24]</t>
        </is>
      </c>
    </row>
    <row r="70">
      <c r="A70" t="inlineStr">
        <is>
          <t>4300-0603</t>
        </is>
      </c>
      <c r="B70" s="7" t="inlineStr">
        <is>
          <t>Parking - Resident</t>
        </is>
      </c>
      <c r="C70" s="3" t="n">
        <v>3127</v>
      </c>
      <c r="D70" s="3" t="n">
        <v>3200</v>
      </c>
      <c r="E70" s="3" t="n">
        <v>3397</v>
      </c>
      <c r="F70" s="3" t="n">
        <v>3265</v>
      </c>
      <c r="G70" s="3" t="n">
        <v>3028</v>
      </c>
      <c r="H70" s="3" t="n">
        <v>2882</v>
      </c>
      <c r="I70" s="3" t="n">
        <v>2898</v>
      </c>
      <c r="J70" s="3" t="n">
        <v>2839</v>
      </c>
      <c r="K70" s="3" t="n">
        <v>2874</v>
      </c>
      <c r="L70" s="3" t="n">
        <v>2971</v>
      </c>
      <c r="M70" s="3" t="n">
        <v>2821.3</v>
      </c>
      <c r="N70" s="3" t="n">
        <v>2921</v>
      </c>
      <c r="O70" s="3">
        <f>SUM(C70:N70)</f>
        <v/>
      </c>
      <c r="P70" t="inlineStr">
        <is>
          <t>better management - ramp-up income [Jocelyn Wheeler, 10/27/24]</t>
        </is>
      </c>
    </row>
    <row r="71">
      <c r="A71" t="inlineStr">
        <is>
          <t>4300-0604</t>
        </is>
      </c>
      <c r="B71" s="7" t="inlineStr">
        <is>
          <t>Amenity Fee</t>
        </is>
      </c>
      <c r="C71" s="3" t="n">
        <v>0</v>
      </c>
      <c r="D71" s="3" t="n">
        <v>0</v>
      </c>
      <c r="E71" s="3" t="n">
        <v>0</v>
      </c>
      <c r="F71" s="3" t="n">
        <v>0</v>
      </c>
      <c r="G71" s="3" t="n">
        <v>0</v>
      </c>
      <c r="H71" s="3" t="n">
        <v>0</v>
      </c>
      <c r="I71" s="3" t="n">
        <v>0</v>
      </c>
      <c r="J71" s="3" t="n">
        <v>0</v>
      </c>
      <c r="K71" s="3" t="n">
        <v>0</v>
      </c>
      <c r="L71" s="3" t="n">
        <v>4.19</v>
      </c>
      <c r="M71" s="3" t="n">
        <v>0</v>
      </c>
      <c r="N71" s="3" t="n">
        <v>0</v>
      </c>
      <c r="O71" s="3">
        <f>SUM(C71:N71)</f>
        <v/>
      </c>
      <c r="P71" t="inlineStr"/>
    </row>
    <row r="72">
      <c r="A72" t="inlineStr">
        <is>
          <t>4300-0606</t>
        </is>
      </c>
      <c r="B72" s="7" t="inlineStr">
        <is>
          <t>Pet Fee - Non Refundable</t>
        </is>
      </c>
      <c r="C72" s="3" t="n">
        <v>225</v>
      </c>
      <c r="D72" s="3" t="n">
        <v>500</v>
      </c>
      <c r="E72" s="3" t="n">
        <v>675</v>
      </c>
      <c r="F72" s="3" t="n">
        <v>-525</v>
      </c>
      <c r="G72" s="3" t="n">
        <v>500</v>
      </c>
      <c r="H72" s="3" t="n">
        <v>1546</v>
      </c>
      <c r="I72" s="3" t="n">
        <v>850</v>
      </c>
      <c r="J72" s="3" t="n">
        <v>325</v>
      </c>
      <c r="K72" s="3" t="n">
        <v>1075</v>
      </c>
      <c r="L72" s="3" t="n">
        <v>300</v>
      </c>
      <c r="M72" s="3" t="n">
        <v>925</v>
      </c>
      <c r="N72" s="3" t="n">
        <v>300</v>
      </c>
      <c r="O72" s="3">
        <f>SUM(C72:N72)</f>
        <v/>
      </c>
      <c r="P72" t="inlineStr">
        <is>
          <t>T12 average with increase.
approved pet fees for 2025:
24lbs &amp; under - $300
25lbs &amp; over - $500 [Jocelyn Wheeler, 10/27/24]</t>
        </is>
      </c>
    </row>
    <row r="73">
      <c r="A73" t="inlineStr">
        <is>
          <t>4300-0607</t>
        </is>
      </c>
      <c r="B73" s="7" t="inlineStr">
        <is>
          <t>Pet Rent</t>
        </is>
      </c>
      <c r="C73" s="3" t="n">
        <v>1985</v>
      </c>
      <c r="D73" s="3" t="n">
        <v>2025</v>
      </c>
      <c r="E73" s="3" t="n">
        <v>2087</v>
      </c>
      <c r="F73" s="3" t="n">
        <v>2101</v>
      </c>
      <c r="G73" s="3" t="n">
        <v>1998</v>
      </c>
      <c r="H73" s="3" t="n">
        <v>2130</v>
      </c>
      <c r="I73" s="3" t="n">
        <v>2008</v>
      </c>
      <c r="J73" s="3" t="n">
        <v>2034</v>
      </c>
      <c r="K73" s="3" t="n">
        <v>1863</v>
      </c>
      <c r="L73" s="3" t="n">
        <v>1962.03</v>
      </c>
      <c r="M73" s="3" t="n">
        <v>1906</v>
      </c>
      <c r="N73" s="3" t="n">
        <v>2019</v>
      </c>
      <c r="O73" s="3">
        <f>SUM(C73:N73)</f>
        <v/>
      </c>
      <c r="P73" t="inlineStr">
        <is>
          <t>average 40% of homes with pets @ $25 per pet. [Jocelyn Wheeler, 10/27/24]</t>
        </is>
      </c>
    </row>
    <row r="74">
      <c r="B74" s="8" t="inlineStr">
        <is>
          <t>Subtotal</t>
        </is>
      </c>
      <c r="C74" s="9">
        <f>SUM(C68:C73)</f>
        <v/>
      </c>
      <c r="D74" s="9">
        <f>SUM(D68:D73)</f>
        <v/>
      </c>
      <c r="E74" s="9">
        <f>SUM(E68:E73)</f>
        <v/>
      </c>
      <c r="F74" s="9">
        <f>SUM(F68:F73)</f>
        <v/>
      </c>
      <c r="G74" s="9">
        <f>SUM(G68:G73)</f>
        <v/>
      </c>
      <c r="H74" s="9">
        <f>SUM(H68:H73)</f>
        <v/>
      </c>
      <c r="I74" s="9">
        <f>SUM(I68:I73)</f>
        <v/>
      </c>
      <c r="J74" s="9">
        <f>SUM(J68:J73)</f>
        <v/>
      </c>
      <c r="K74" s="9">
        <f>SUM(K68:K73)</f>
        <v/>
      </c>
      <c r="L74" s="9">
        <f>SUM(L68:L73)</f>
        <v/>
      </c>
      <c r="M74" s="9">
        <f>SUM(M68:M73)</f>
        <v/>
      </c>
      <c r="N74" s="9">
        <f>SUM(N68:N73)</f>
        <v/>
      </c>
      <c r="O74" s="9">
        <f>SUM(C74:N74)</f>
        <v/>
      </c>
    </row>
    <row r="76">
      <c r="B76" s="6" t="inlineStr">
        <is>
          <t>CONTRACT INCOME</t>
        </is>
      </c>
    </row>
    <row r="77">
      <c r="A77" t="inlineStr">
        <is>
          <t>4300-0801</t>
        </is>
      </c>
      <c r="B77" s="7" t="inlineStr">
        <is>
          <t>Cable/Internet Income</t>
        </is>
      </c>
      <c r="C77" s="3" t="n">
        <v>0</v>
      </c>
      <c r="D77" s="3" t="n">
        <v>0</v>
      </c>
      <c r="E77" s="3" t="n">
        <v>0</v>
      </c>
      <c r="F77" s="3" t="n">
        <v>0</v>
      </c>
      <c r="G77" s="3" t="n">
        <v>0</v>
      </c>
      <c r="H77" s="3" t="n">
        <v>0</v>
      </c>
      <c r="I77" s="3" t="n">
        <v>0</v>
      </c>
      <c r="J77" s="3" t="n">
        <v>0</v>
      </c>
      <c r="K77" s="3" t="n">
        <v>2695</v>
      </c>
      <c r="L77" s="3" t="n">
        <v>1302</v>
      </c>
      <c r="M77" s="3" t="n">
        <v>0</v>
      </c>
      <c r="N77" s="3" t="n">
        <v>2632</v>
      </c>
      <c r="O77" s="3">
        <f>SUM(C77:N77)</f>
        <v/>
      </c>
      <c r="P77" t="inlineStr"/>
    </row>
    <row r="78">
      <c r="B78" s="8" t="inlineStr">
        <is>
          <t>Subtotal</t>
        </is>
      </c>
      <c r="C78" s="9">
        <f>SUM(C77:C77)</f>
        <v/>
      </c>
      <c r="D78" s="9">
        <f>SUM(D77:D77)</f>
        <v/>
      </c>
      <c r="E78" s="9">
        <f>SUM(E77:E77)</f>
        <v/>
      </c>
      <c r="F78" s="9">
        <f>SUM(F77:F77)</f>
        <v/>
      </c>
      <c r="G78" s="9">
        <f>SUM(G77:G77)</f>
        <v/>
      </c>
      <c r="H78" s="9">
        <f>SUM(H77:H77)</f>
        <v/>
      </c>
      <c r="I78" s="9">
        <f>SUM(I77:I77)</f>
        <v/>
      </c>
      <c r="J78" s="9">
        <f>SUM(J77:J77)</f>
        <v/>
      </c>
      <c r="K78" s="9">
        <f>SUM(K77:K77)</f>
        <v/>
      </c>
      <c r="L78" s="9">
        <f>SUM(L77:L77)</f>
        <v/>
      </c>
      <c r="M78" s="9">
        <f>SUM(M77:M77)</f>
        <v/>
      </c>
      <c r="N78" s="9">
        <f>SUM(N77:N77)</f>
        <v/>
      </c>
      <c r="O78" s="9">
        <f>SUM(C78:N78)</f>
        <v/>
      </c>
    </row>
    <row r="80">
      <c r="B80" s="6" t="inlineStr">
        <is>
          <t>OTHER MISCELLANEOUS INCOME</t>
        </is>
      </c>
    </row>
    <row r="81">
      <c r="A81" t="inlineStr">
        <is>
          <t>4300-0903</t>
        </is>
      </c>
      <c r="B81" s="7" t="inlineStr">
        <is>
          <t>Miscellaneous Income</t>
        </is>
      </c>
      <c r="C81" s="3" t="n">
        <v>1932</v>
      </c>
      <c r="D81" s="3" t="n">
        <v>2054</v>
      </c>
      <c r="E81" s="3" t="n">
        <v>2167</v>
      </c>
      <c r="F81" s="3" t="n">
        <v>2115</v>
      </c>
      <c r="G81" s="3" t="n">
        <v>2100</v>
      </c>
      <c r="H81" s="3" t="n">
        <v>2124</v>
      </c>
      <c r="I81" s="3" t="n">
        <v>2273.71</v>
      </c>
      <c r="J81" s="3" t="n">
        <v>2181</v>
      </c>
      <c r="K81" s="3" t="n">
        <v>2488.71</v>
      </c>
      <c r="L81" s="3" t="n">
        <v>2115.71</v>
      </c>
      <c r="M81" s="3" t="n">
        <v>2122.71</v>
      </c>
      <c r="N81" s="3" t="n">
        <v>-24766.71</v>
      </c>
      <c r="O81" s="3">
        <f>SUM(C81:N81)</f>
        <v/>
      </c>
      <c r="P81" t="inlineStr">
        <is>
          <t>implement trash violations fines [Jocelyn Wheeler, 10/27/24]</t>
        </is>
      </c>
    </row>
    <row r="82">
      <c r="A82" t="inlineStr">
        <is>
          <t>4300-0905</t>
        </is>
      </c>
      <c r="B82" s="7" t="inlineStr">
        <is>
          <t>Hospitality Suite Income</t>
        </is>
      </c>
      <c r="C82" s="3" t="n">
        <v>0</v>
      </c>
      <c r="D82" s="3" t="n">
        <v>0</v>
      </c>
      <c r="E82" s="3" t="n">
        <v>0</v>
      </c>
      <c r="F82" s="3" t="n">
        <v>0</v>
      </c>
      <c r="G82" s="3" t="n">
        <v>300</v>
      </c>
      <c r="H82" s="3" t="n">
        <v>450</v>
      </c>
      <c r="I82" s="3" t="n">
        <v>150</v>
      </c>
      <c r="J82" s="3" t="n">
        <v>850</v>
      </c>
      <c r="K82" s="3" t="n">
        <v>0</v>
      </c>
      <c r="L82" s="3" t="n">
        <v>0</v>
      </c>
      <c r="M82" s="3" t="n">
        <v>0</v>
      </c>
      <c r="N82" s="3" t="n">
        <v>0</v>
      </c>
      <c r="O82" s="3">
        <f>SUM(C82:N82)</f>
        <v/>
      </c>
      <c r="P82" t="inlineStr"/>
    </row>
    <row r="83">
      <c r="A83" t="inlineStr">
        <is>
          <t>4300-0907</t>
        </is>
      </c>
      <c r="B83" s="7" t="inlineStr">
        <is>
          <t>Key/Lock Income</t>
        </is>
      </c>
      <c r="C83" s="3" t="n">
        <v>0</v>
      </c>
      <c r="D83" s="3" t="n">
        <v>0</v>
      </c>
      <c r="E83" s="3" t="n">
        <v>0</v>
      </c>
      <c r="F83" s="3" t="n">
        <v>0</v>
      </c>
      <c r="G83" s="3" t="n">
        <v>155</v>
      </c>
      <c r="H83" s="3" t="n">
        <v>-75</v>
      </c>
      <c r="I83" s="3" t="n">
        <v>5</v>
      </c>
      <c r="J83" s="3" t="n">
        <v>200</v>
      </c>
      <c r="K83" s="3" t="n">
        <v>0</v>
      </c>
      <c r="L83" s="3" t="n">
        <v>60</v>
      </c>
      <c r="M83" s="3" t="n">
        <v>0</v>
      </c>
      <c r="N83" s="3" t="n">
        <v>0</v>
      </c>
      <c r="O83" s="3">
        <f>SUM(C83:N83)</f>
        <v/>
      </c>
      <c r="P83" t="inlineStr"/>
    </row>
    <row r="84">
      <c r="B84" s="8" t="inlineStr">
        <is>
          <t>Subtotal</t>
        </is>
      </c>
      <c r="C84" s="9">
        <f>SUM(C81:C83)</f>
        <v/>
      </c>
      <c r="D84" s="9">
        <f>SUM(D81:D83)</f>
        <v/>
      </c>
      <c r="E84" s="9">
        <f>SUM(E81:E83)</f>
        <v/>
      </c>
      <c r="F84" s="9">
        <f>SUM(F81:F83)</f>
        <v/>
      </c>
      <c r="G84" s="9">
        <f>SUM(G81:G83)</f>
        <v/>
      </c>
      <c r="H84" s="9">
        <f>SUM(H81:H83)</f>
        <v/>
      </c>
      <c r="I84" s="9">
        <f>SUM(I81:I83)</f>
        <v/>
      </c>
      <c r="J84" s="9">
        <f>SUM(J81:J83)</f>
        <v/>
      </c>
      <c r="K84" s="9">
        <f>SUM(K81:K83)</f>
        <v/>
      </c>
      <c r="L84" s="9">
        <f>SUM(L81:L83)</f>
        <v/>
      </c>
      <c r="M84" s="9">
        <f>SUM(M81:M83)</f>
        <v/>
      </c>
      <c r="N84" s="9">
        <f>SUM(N81:N83)</f>
        <v/>
      </c>
      <c r="O84" s="9">
        <f>SUM(C84:N84)</f>
        <v/>
      </c>
    </row>
    <row r="86">
      <c r="B86" s="5" t="inlineStr">
        <is>
          <t>Total Other Income</t>
        </is>
      </c>
      <c r="C86" s="10">
        <f>C48+C57+C65+C74+C78+C84</f>
        <v/>
      </c>
      <c r="D86" s="10">
        <f>D48+D57+D65+D74+D78+D84</f>
        <v/>
      </c>
      <c r="E86" s="10">
        <f>E48+E57+E65+E74+E78+E84</f>
        <v/>
      </c>
      <c r="F86" s="10">
        <f>F48+F57+F65+F74+F78+F84</f>
        <v/>
      </c>
      <c r="G86" s="10">
        <f>G48+G57+G65+G74+G78+G84</f>
        <v/>
      </c>
      <c r="H86" s="10">
        <f>H48+H57+H65+H74+H78+H84</f>
        <v/>
      </c>
      <c r="I86" s="10">
        <f>I48+I57+I65+I74+I78+I84</f>
        <v/>
      </c>
      <c r="J86" s="10">
        <f>J48+J57+J65+J74+J78+J84</f>
        <v/>
      </c>
      <c r="K86" s="10">
        <f>K48+K57+K65+K74+K78+K84</f>
        <v/>
      </c>
      <c r="L86" s="10">
        <f>L48+L57+L65+L74+L78+L84</f>
        <v/>
      </c>
      <c r="M86" s="10">
        <f>M48+M57+M65+M74+M78+M84</f>
        <v/>
      </c>
      <c r="N86" s="10">
        <f>N48+N57+N65+N74+N78+N84</f>
        <v/>
      </c>
      <c r="O86" s="10">
        <f>SUM(C86:N86)</f>
        <v/>
      </c>
    </row>
    <row r="88">
      <c r="B88" s="5" t="inlineStr">
        <is>
          <t>PAYROLL</t>
        </is>
      </c>
    </row>
    <row r="89">
      <c r="B89" s="6" t="inlineStr">
        <is>
          <t>COMPENSATION EXPENSE - MAINTENANCE</t>
        </is>
      </c>
    </row>
    <row r="90">
      <c r="A90" t="inlineStr">
        <is>
          <t>5010-1000</t>
        </is>
      </c>
      <c r="B90" s="7" t="inlineStr">
        <is>
          <t>Salaries &amp; Wages - Maint</t>
        </is>
      </c>
      <c r="C90" s="3" t="n">
        <v>6133.72</v>
      </c>
      <c r="D90" s="3" t="n">
        <v>4799.72</v>
      </c>
      <c r="E90" s="3" t="n">
        <v>7839.66</v>
      </c>
      <c r="F90" s="3" t="n">
        <v>6302.65</v>
      </c>
      <c r="G90" s="3" t="n">
        <v>5397.47</v>
      </c>
      <c r="H90" s="3" t="n">
        <v>7020.19</v>
      </c>
      <c r="I90" s="3" t="n">
        <v>6244.07</v>
      </c>
      <c r="J90" s="3" t="n">
        <v>10028.49</v>
      </c>
      <c r="K90" s="3" t="n">
        <v>9156.610000000001</v>
      </c>
      <c r="L90" s="3" t="n">
        <v>4045</v>
      </c>
      <c r="M90" s="3" t="n">
        <v>5304.64</v>
      </c>
      <c r="N90" s="3" t="n">
        <v>5166.18</v>
      </c>
      <c r="O90" s="3">
        <f>SUM(C90:N90)</f>
        <v/>
      </c>
      <c r="P90" t="inlineStr">
        <is>
          <t>Maint Sup - $95k - $9.14/hr split x5
Tech - $26/hr 
Porter/Punch - $20/hr [Jocelyn Wheeler, 10/27/24]</t>
        </is>
      </c>
    </row>
    <row r="91">
      <c r="A91" t="inlineStr">
        <is>
          <t>5010-3000</t>
        </is>
      </c>
      <c r="B91" s="7" t="inlineStr">
        <is>
          <t>Bonuses - Maint</t>
        </is>
      </c>
      <c r="C91" s="3" t="n">
        <v>0</v>
      </c>
      <c r="D91" s="3" t="n">
        <v>1917</v>
      </c>
      <c r="E91" s="3" t="n">
        <v>0</v>
      </c>
      <c r="F91" s="3" t="n">
        <v>0</v>
      </c>
      <c r="G91" s="3" t="n">
        <v>1000</v>
      </c>
      <c r="H91" s="3" t="n">
        <v>0</v>
      </c>
      <c r="I91" s="3" t="n">
        <v>0</v>
      </c>
      <c r="J91" s="3" t="n">
        <v>2162.5</v>
      </c>
      <c r="K91" s="3" t="n">
        <v>0</v>
      </c>
      <c r="L91" s="3" t="n">
        <v>0</v>
      </c>
      <c r="M91" s="3" t="n">
        <v>478</v>
      </c>
      <c r="N91" s="3" t="n">
        <v>0</v>
      </c>
      <c r="O91" s="3">
        <f>SUM(C91:N91)</f>
        <v/>
      </c>
      <c r="P91" t="inlineStr">
        <is>
          <t>Maint Sup - 20%
Everyone else - 15%
65% assumption [Jocelyn Wheeler, 11/10/24]</t>
        </is>
      </c>
    </row>
    <row r="92">
      <c r="A92" t="inlineStr">
        <is>
          <t>5010-4000</t>
        </is>
      </c>
      <c r="B92" s="7" t="inlineStr">
        <is>
          <t>Commissions - Maint</t>
        </is>
      </c>
      <c r="C92" s="3" t="n">
        <v>27.03</v>
      </c>
      <c r="D92" s="3" t="n">
        <v>0</v>
      </c>
      <c r="E92" s="3" t="n">
        <v>24.21</v>
      </c>
      <c r="F92" s="3" t="n">
        <v>54.21</v>
      </c>
      <c r="G92" s="3" t="n">
        <v>192.04</v>
      </c>
      <c r="H92" s="3" t="n">
        <v>544.98</v>
      </c>
      <c r="I92" s="3" t="n">
        <v>402.75</v>
      </c>
      <c r="J92" s="3" t="n">
        <v>1125.18</v>
      </c>
      <c r="K92" s="3" t="n">
        <v>750.4</v>
      </c>
      <c r="L92" s="3" t="n">
        <v>0</v>
      </c>
      <c r="M92" s="3" t="n">
        <v>3413.5</v>
      </c>
      <c r="N92" s="3" t="n">
        <v>382.82</v>
      </c>
      <c r="O92" s="3">
        <f>SUM(C92:N92)</f>
        <v/>
      </c>
      <c r="P92" t="inlineStr">
        <is>
          <t>.07% renewal [Jocelyn Wheeler, 10/27/24]</t>
        </is>
      </c>
    </row>
    <row r="93">
      <c r="A93" t="inlineStr">
        <is>
          <t>5010-5000</t>
        </is>
      </c>
      <c r="B93" s="7" t="inlineStr">
        <is>
          <t>Overtime - Maint</t>
        </is>
      </c>
      <c r="C93" s="3" t="n">
        <v>1759.64</v>
      </c>
      <c r="D93" s="3" t="n">
        <v>1672.95</v>
      </c>
      <c r="E93" s="3" t="n">
        <v>1587</v>
      </c>
      <c r="F93" s="3" t="n">
        <v>0</v>
      </c>
      <c r="G93" s="3" t="n">
        <v>665.23</v>
      </c>
      <c r="H93" s="3" t="n">
        <v>1048.35</v>
      </c>
      <c r="I93" s="3" t="n">
        <v>1600.99</v>
      </c>
      <c r="J93" s="3" t="n">
        <v>2393.78</v>
      </c>
      <c r="K93" s="3" t="n">
        <v>850.96</v>
      </c>
      <c r="L93" s="3" t="n">
        <v>1259.92</v>
      </c>
      <c r="M93" s="3" t="n">
        <v>948.3</v>
      </c>
      <c r="N93" s="3" t="n">
        <v>492.19</v>
      </c>
      <c r="O93" s="3">
        <f>SUM(C93:N93)</f>
        <v/>
      </c>
      <c r="P93" t="inlineStr">
        <is>
          <t>average 3 hours OT - hiring another team member to reduce OT [Jocelyn Wheeler, 10/27/24]</t>
        </is>
      </c>
    </row>
    <row r="94">
      <c r="B94" s="8" t="inlineStr">
        <is>
          <t>Subtotal</t>
        </is>
      </c>
      <c r="C94" s="9">
        <f>SUM(C90:C93)</f>
        <v/>
      </c>
      <c r="D94" s="9">
        <f>SUM(D90:D93)</f>
        <v/>
      </c>
      <c r="E94" s="9">
        <f>SUM(E90:E93)</f>
        <v/>
      </c>
      <c r="F94" s="9">
        <f>SUM(F90:F93)</f>
        <v/>
      </c>
      <c r="G94" s="9">
        <f>SUM(G90:G93)</f>
        <v/>
      </c>
      <c r="H94" s="9">
        <f>SUM(H90:H93)</f>
        <v/>
      </c>
      <c r="I94" s="9">
        <f>SUM(I90:I93)</f>
        <v/>
      </c>
      <c r="J94" s="9">
        <f>SUM(J90:J93)</f>
        <v/>
      </c>
      <c r="K94" s="9">
        <f>SUM(K90:K93)</f>
        <v/>
      </c>
      <c r="L94" s="9">
        <f>SUM(L90:L93)</f>
        <v/>
      </c>
      <c r="M94" s="9">
        <f>SUM(M90:M93)</f>
        <v/>
      </c>
      <c r="N94" s="9">
        <f>SUM(N90:N93)</f>
        <v/>
      </c>
      <c r="O94" s="9">
        <f>SUM(C94:N94)</f>
        <v/>
      </c>
    </row>
    <row r="96">
      <c r="B96" s="6" t="inlineStr">
        <is>
          <t>COMPENSATION EXPENSE - LEASING</t>
        </is>
      </c>
    </row>
    <row r="97">
      <c r="A97" t="inlineStr">
        <is>
          <t>5015-1000</t>
        </is>
      </c>
      <c r="B97" s="7" t="inlineStr">
        <is>
          <t>Salaries &amp; Wages - Leasing</t>
        </is>
      </c>
      <c r="C97" s="3" t="n">
        <v>10342.05</v>
      </c>
      <c r="D97" s="3" t="n">
        <v>9498.92</v>
      </c>
      <c r="E97" s="3" t="n">
        <v>11914.92</v>
      </c>
      <c r="F97" s="3" t="n">
        <v>7953.27</v>
      </c>
      <c r="G97" s="3" t="n">
        <v>8848.24</v>
      </c>
      <c r="H97" s="3" t="n">
        <v>7247.64</v>
      </c>
      <c r="I97" s="3" t="n">
        <v>6667.47</v>
      </c>
      <c r="J97" s="3" t="n">
        <v>12291.77</v>
      </c>
      <c r="K97" s="3" t="n">
        <v>8305.18</v>
      </c>
      <c r="L97" s="3" t="n">
        <v>11042.96</v>
      </c>
      <c r="M97" s="3" t="n">
        <v>9465.84</v>
      </c>
      <c r="N97" s="3" t="n">
        <v>9141.969999999999</v>
      </c>
      <c r="O97" s="3">
        <f>SUM(C97:N97)</f>
        <v/>
      </c>
      <c r="P97" t="inlineStr">
        <is>
          <t>MGR - $80
LC - $18/hr
LC - $22 spilt w/ Ranch $11/hr (phase II) [Jocelyn Wheeler, 11/10/24]</t>
        </is>
      </c>
    </row>
    <row r="98">
      <c r="A98" t="inlineStr">
        <is>
          <t>5015-3000</t>
        </is>
      </c>
      <c r="B98" s="7" t="inlineStr">
        <is>
          <t>Bonuses - Leasing</t>
        </is>
      </c>
      <c r="C98" s="3" t="n">
        <v>0</v>
      </c>
      <c r="D98" s="3" t="n">
        <v>6379</v>
      </c>
      <c r="E98" s="3" t="n">
        <v>0</v>
      </c>
      <c r="F98" s="3" t="n">
        <v>0</v>
      </c>
      <c r="G98" s="3" t="n">
        <v>2000</v>
      </c>
      <c r="H98" s="3" t="n">
        <v>0</v>
      </c>
      <c r="I98" s="3" t="n">
        <v>0</v>
      </c>
      <c r="J98" s="3" t="n">
        <v>3835</v>
      </c>
      <c r="K98" s="3" t="n">
        <v>0</v>
      </c>
      <c r="L98" s="3" t="n">
        <v>0</v>
      </c>
      <c r="M98" s="3" t="n">
        <v>0</v>
      </c>
      <c r="N98" s="3" t="n">
        <v>0</v>
      </c>
      <c r="O98" s="3">
        <f>SUM(C98:N98)</f>
        <v/>
      </c>
      <c r="P98" t="inlineStr">
        <is>
          <t>MGR - 20%
Everyone else - 15%
65% assumption [Jocelyn Wheeler, 11/10/24]</t>
        </is>
      </c>
    </row>
    <row r="99">
      <c r="A99" t="inlineStr">
        <is>
          <t>5015-4000</t>
        </is>
      </c>
      <c r="B99" s="7" t="inlineStr">
        <is>
          <t>Commissions - Leasing</t>
        </is>
      </c>
      <c r="C99" s="3" t="n">
        <v>2746.88</v>
      </c>
      <c r="D99" s="3" t="n">
        <v>3339.19</v>
      </c>
      <c r="E99" s="3" t="n">
        <v>4393.99</v>
      </c>
      <c r="F99" s="3" t="n">
        <v>635.77</v>
      </c>
      <c r="G99" s="3" t="n">
        <v>1675.81</v>
      </c>
      <c r="H99" s="3" t="n">
        <v>1670.96</v>
      </c>
      <c r="I99" s="3" t="n">
        <v>2612.82</v>
      </c>
      <c r="J99" s="3" t="n">
        <v>2502.71</v>
      </c>
      <c r="K99" s="3" t="n">
        <v>1584.27</v>
      </c>
      <c r="L99" s="3" t="n">
        <v>0</v>
      </c>
      <c r="M99" s="3" t="n">
        <v>163.35</v>
      </c>
      <c r="N99" s="3" t="n">
        <v>1237.1</v>
      </c>
      <c r="O99" s="3">
        <f>SUM(C99:N99)</f>
        <v/>
      </c>
      <c r="P99" t="inlineStr">
        <is>
          <t>.07% renewal and leasing [Jocelyn Wheeler, 10/27/24]</t>
        </is>
      </c>
    </row>
    <row r="100">
      <c r="A100" t="inlineStr">
        <is>
          <t>5015-5000</t>
        </is>
      </c>
      <c r="B100" s="7" t="inlineStr">
        <is>
          <t>Overtime - Leasing</t>
        </is>
      </c>
      <c r="C100" s="3" t="n">
        <v>0</v>
      </c>
      <c r="D100" s="3" t="n">
        <v>1337.75</v>
      </c>
      <c r="E100" s="3" t="n">
        <v>143.23</v>
      </c>
      <c r="F100" s="3" t="n">
        <v>232.73</v>
      </c>
      <c r="G100" s="3" t="n">
        <v>4.67</v>
      </c>
      <c r="H100" s="3" t="n">
        <v>28.72</v>
      </c>
      <c r="I100" s="3" t="n">
        <v>287.74</v>
      </c>
      <c r="J100" s="3" t="n">
        <v>260.25</v>
      </c>
      <c r="K100" s="3" t="n">
        <v>163.81</v>
      </c>
      <c r="L100" s="3" t="n">
        <v>0</v>
      </c>
      <c r="M100" s="3" t="n">
        <v>162</v>
      </c>
      <c r="N100" s="3" t="n">
        <v>314.11</v>
      </c>
      <c r="O100" s="3">
        <f>SUM(C100:N100)</f>
        <v/>
      </c>
      <c r="P100" t="inlineStr">
        <is>
          <t>average 2 hours OT [Jocelyn Wheeler, 10/27/24]</t>
        </is>
      </c>
    </row>
    <row r="101">
      <c r="B101" s="8" t="inlineStr">
        <is>
          <t>Subtotal</t>
        </is>
      </c>
      <c r="C101" s="9">
        <f>SUM(C97:C100)</f>
        <v/>
      </c>
      <c r="D101" s="9">
        <f>SUM(D97:D100)</f>
        <v/>
      </c>
      <c r="E101" s="9">
        <f>SUM(E97:E100)</f>
        <v/>
      </c>
      <c r="F101" s="9">
        <f>SUM(F97:F100)</f>
        <v/>
      </c>
      <c r="G101" s="9">
        <f>SUM(G97:G100)</f>
        <v/>
      </c>
      <c r="H101" s="9">
        <f>SUM(H97:H100)</f>
        <v/>
      </c>
      <c r="I101" s="9">
        <f>SUM(I97:I100)</f>
        <v/>
      </c>
      <c r="J101" s="9">
        <f>SUM(J97:J100)</f>
        <v/>
      </c>
      <c r="K101" s="9">
        <f>SUM(K97:K100)</f>
        <v/>
      </c>
      <c r="L101" s="9">
        <f>SUM(L97:L100)</f>
        <v/>
      </c>
      <c r="M101" s="9">
        <f>SUM(M97:M100)</f>
        <v/>
      </c>
      <c r="N101" s="9">
        <f>SUM(N97:N100)</f>
        <v/>
      </c>
      <c r="O101" s="9">
        <f>SUM(C101:N101)</f>
        <v/>
      </c>
    </row>
    <row r="103">
      <c r="B103" s="6" t="inlineStr">
        <is>
          <t>OTHER PAYROLL RELATED COSTS</t>
        </is>
      </c>
    </row>
    <row r="104">
      <c r="A104" t="inlineStr">
        <is>
          <t>5032-0000</t>
        </is>
      </c>
      <c r="B104" s="7" t="inlineStr">
        <is>
          <t>Teammate Discounts</t>
        </is>
      </c>
      <c r="C104" s="3" t="n">
        <v>1241.35</v>
      </c>
      <c r="D104" s="3" t="n">
        <v>1241.35</v>
      </c>
      <c r="E104" s="3" t="n">
        <v>1251.35</v>
      </c>
      <c r="F104" s="3" t="n">
        <v>1251.35</v>
      </c>
      <c r="G104" s="3" t="n">
        <v>3546.35</v>
      </c>
      <c r="H104" s="3" t="n">
        <v>3546.35</v>
      </c>
      <c r="I104" s="3" t="n">
        <v>1231.35</v>
      </c>
      <c r="J104" s="3" t="n">
        <v>1206.35</v>
      </c>
      <c r="K104" s="3" t="n">
        <v>1134</v>
      </c>
      <c r="L104" s="3" t="n">
        <v>0</v>
      </c>
      <c r="M104" s="3" t="n">
        <v>0</v>
      </c>
      <c r="N104" s="3" t="n">
        <v>0</v>
      </c>
      <c r="O104" s="3">
        <f>SUM(C104:N104)</f>
        <v/>
      </c>
      <c r="P104" t="inlineStr">
        <is>
          <t>One discount [Jocelyn Wheeler, 10/27/24]</t>
        </is>
      </c>
    </row>
    <row r="105">
      <c r="A105" t="inlineStr">
        <is>
          <t>5035-0000</t>
        </is>
      </c>
      <c r="B105" s="7" t="inlineStr">
        <is>
          <t>Temporary Help</t>
        </is>
      </c>
      <c r="C105" s="3" t="n">
        <v>77.98</v>
      </c>
      <c r="D105" s="3" t="n">
        <v>973.77</v>
      </c>
      <c r="E105" s="3" t="n">
        <v>0</v>
      </c>
      <c r="F105" s="3" t="n">
        <v>0</v>
      </c>
      <c r="G105" s="3" t="n">
        <v>0</v>
      </c>
      <c r="H105" s="3" t="n">
        <v>0</v>
      </c>
      <c r="I105" s="3" t="n">
        <v>0</v>
      </c>
      <c r="J105" s="3" t="n">
        <v>0</v>
      </c>
      <c r="K105" s="3" t="n">
        <v>773.8200000000001</v>
      </c>
      <c r="L105" s="3" t="n">
        <v>0</v>
      </c>
      <c r="M105" s="3" t="n">
        <v>10978.05</v>
      </c>
      <c r="N105" s="3" t="n">
        <v>12571.58</v>
      </c>
      <c r="O105" s="3">
        <f>SUM(C105:N105)</f>
        <v/>
      </c>
      <c r="P105" t="inlineStr">
        <is>
          <t>hiring full staff to reduce cost here [Jocelyn Wheeler, 10/27/24]</t>
        </is>
      </c>
    </row>
    <row r="106">
      <c r="A106" t="inlineStr">
        <is>
          <t>5037-0000</t>
        </is>
      </c>
      <c r="B106" s="7" t="inlineStr">
        <is>
          <t>Payroll Processing Fees (Payroll Burden)</t>
        </is>
      </c>
      <c r="C106" s="3" t="n">
        <v>6716.58</v>
      </c>
      <c r="D106" s="3" t="n">
        <v>5920.97</v>
      </c>
      <c r="E106" s="3" t="n">
        <v>8288.940000000001</v>
      </c>
      <c r="F106" s="3" t="n">
        <v>4857.15</v>
      </c>
      <c r="G106" s="3" t="n">
        <v>6330.69</v>
      </c>
      <c r="H106" s="3" t="n">
        <v>5619.45</v>
      </c>
      <c r="I106" s="3" t="n">
        <v>5701.05</v>
      </c>
      <c r="J106" s="3" t="n">
        <v>11071.87</v>
      </c>
      <c r="K106" s="3" t="n">
        <v>6659.57</v>
      </c>
      <c r="L106" s="3" t="n">
        <v>5231.31</v>
      </c>
      <c r="M106" s="3" t="n">
        <v>6379.4</v>
      </c>
      <c r="N106" s="3" t="n">
        <v>5576.54</v>
      </c>
      <c r="O106" s="3">
        <f>SUM(C106:N106)</f>
        <v/>
      </c>
      <c r="P106" t="inlineStr">
        <is>
          <t>Per PMA - 32% of total payroll.  Payroll Burden Texas: 
FICA Medicare 1.45% FICA 
Social Security 6.20% 
FUTA 0.12% 
Health/Basic life 5.5% 
401K 0.12% 
State Unemployment 0.51% 
Other Burden: 18% 
Payroll Processing
Health/Life Benefits Administration 
Workers Comp Claims Management 
401 K Administration 
New Hire Set Up 
Onsite Training 
OSHA/Safety Administration 
Total 32.00% [Jocelyn Wheeler, 10/27/24]</t>
        </is>
      </c>
    </row>
    <row r="107">
      <c r="A107" t="inlineStr">
        <is>
          <t>5040-0000</t>
        </is>
      </c>
      <c r="B107" s="7" t="inlineStr">
        <is>
          <t>Payroll Allocation (Centralized Support)</t>
        </is>
      </c>
      <c r="C107" s="3" t="n">
        <v>1380</v>
      </c>
      <c r="D107" s="3" t="n">
        <v>1380</v>
      </c>
      <c r="E107" s="3" t="n">
        <v>1380</v>
      </c>
      <c r="F107" s="3" t="n">
        <v>1380</v>
      </c>
      <c r="G107" s="3" t="n">
        <v>1380</v>
      </c>
      <c r="H107" s="3" t="n">
        <v>-690</v>
      </c>
      <c r="I107" s="3" t="n">
        <v>1035</v>
      </c>
      <c r="J107" s="3" t="n">
        <v>1035</v>
      </c>
      <c r="K107" s="3" t="n">
        <v>1035</v>
      </c>
      <c r="L107" s="3" t="n">
        <v>1035</v>
      </c>
      <c r="M107" s="3" t="n">
        <v>1035</v>
      </c>
      <c r="N107" s="3" t="n">
        <v>1035</v>
      </c>
      <c r="O107" s="3">
        <f>SUM(C107:N107)</f>
        <v/>
      </c>
      <c r="P107" t="inlineStr">
        <is>
          <t>$4.50 per door for Centralized Staff - Renewals, Application Processing, Lead Funnel, and Compliance [Jocelyn Wheeler, 10/27/24]</t>
        </is>
      </c>
    </row>
    <row r="108">
      <c r="A108" t="inlineStr">
        <is>
          <t>5050-0000</t>
        </is>
      </c>
      <c r="B108" s="7" t="inlineStr">
        <is>
          <t>Cell Phone Allowance</t>
        </is>
      </c>
      <c r="C108" s="3" t="n">
        <v>41.67</v>
      </c>
      <c r="D108" s="3" t="n">
        <v>25</v>
      </c>
      <c r="E108" s="3" t="n">
        <v>50</v>
      </c>
      <c r="F108" s="3" t="n">
        <v>50</v>
      </c>
      <c r="G108" s="3" t="n">
        <v>52</v>
      </c>
      <c r="H108" s="3" t="n">
        <v>75</v>
      </c>
      <c r="I108" s="3" t="n">
        <v>50</v>
      </c>
      <c r="J108" s="3" t="n">
        <v>50</v>
      </c>
      <c r="K108" s="3" t="n">
        <v>75</v>
      </c>
      <c r="L108" s="3" t="n">
        <v>75</v>
      </c>
      <c r="M108" s="3" t="n">
        <v>125</v>
      </c>
      <c r="N108" s="3" t="n">
        <v>85</v>
      </c>
      <c r="O108" s="3">
        <f>SUM(C108:N108)</f>
        <v/>
      </c>
      <c r="P108" t="inlineStr">
        <is>
          <t>MGR - $50
Maint Sup - $50 split x5
Maint Tech - $25 [Jocelyn Wheeler, 10/27/24]</t>
        </is>
      </c>
    </row>
    <row r="109">
      <c r="B109" s="8" t="inlineStr">
        <is>
          <t>Subtotal</t>
        </is>
      </c>
      <c r="C109" s="9">
        <f>SUM(C104:C108)</f>
        <v/>
      </c>
      <c r="D109" s="9">
        <f>SUM(D104:D108)</f>
        <v/>
      </c>
      <c r="E109" s="9">
        <f>SUM(E104:E108)</f>
        <v/>
      </c>
      <c r="F109" s="9">
        <f>SUM(F104:F108)</f>
        <v/>
      </c>
      <c r="G109" s="9">
        <f>SUM(G104:G108)</f>
        <v/>
      </c>
      <c r="H109" s="9">
        <f>SUM(H104:H108)</f>
        <v/>
      </c>
      <c r="I109" s="9">
        <f>SUM(I104:I108)</f>
        <v/>
      </c>
      <c r="J109" s="9">
        <f>SUM(J104:J108)</f>
        <v/>
      </c>
      <c r="K109" s="9">
        <f>SUM(K104:K108)</f>
        <v/>
      </c>
      <c r="L109" s="9">
        <f>SUM(L104:L108)</f>
        <v/>
      </c>
      <c r="M109" s="9">
        <f>SUM(M104:M108)</f>
        <v/>
      </c>
      <c r="N109" s="9">
        <f>SUM(N104:N108)</f>
        <v/>
      </c>
      <c r="O109" s="9">
        <f>SUM(C109:N109)</f>
        <v/>
      </c>
    </row>
    <row r="111">
      <c r="B111" s="6" t="inlineStr">
        <is>
          <t>NON-DEDUCTIBLE G &amp; A EXPENSES</t>
        </is>
      </c>
    </row>
    <row r="112">
      <c r="A112" t="inlineStr">
        <is>
          <t>5052-0000</t>
        </is>
      </c>
      <c r="B112" s="7" t="inlineStr">
        <is>
          <t>Vehicle Allowance</t>
        </is>
      </c>
      <c r="C112" s="3" t="n">
        <v>66.67</v>
      </c>
      <c r="D112" s="3" t="n">
        <v>0</v>
      </c>
      <c r="E112" s="3" t="n">
        <v>100</v>
      </c>
      <c r="F112" s="3" t="n">
        <v>100</v>
      </c>
      <c r="G112" s="3" t="n">
        <v>116</v>
      </c>
      <c r="H112" s="3" t="n">
        <v>200</v>
      </c>
      <c r="I112" s="3" t="n">
        <v>100</v>
      </c>
      <c r="J112" s="3" t="n">
        <v>100</v>
      </c>
      <c r="K112" s="3" t="n">
        <v>200</v>
      </c>
      <c r="L112" s="3" t="n">
        <v>0</v>
      </c>
      <c r="M112" s="3" t="n">
        <v>500</v>
      </c>
      <c r="N112" s="3" t="n">
        <v>100</v>
      </c>
      <c r="O112" s="3">
        <f>SUM(C112:N112)</f>
        <v/>
      </c>
      <c r="P112" t="inlineStr">
        <is>
          <t>Maint Sup - $500 split x5 [Jocelyn Wheeler, 10/27/24]</t>
        </is>
      </c>
    </row>
    <row r="113">
      <c r="B113" s="8" t="inlineStr">
        <is>
          <t>Subtotal</t>
        </is>
      </c>
      <c r="C113" s="9">
        <f>SUM(C112:C112)</f>
        <v/>
      </c>
      <c r="D113" s="9">
        <f>SUM(D112:D112)</f>
        <v/>
      </c>
      <c r="E113" s="9">
        <f>SUM(E112:E112)</f>
        <v/>
      </c>
      <c r="F113" s="9">
        <f>SUM(F112:F112)</f>
        <v/>
      </c>
      <c r="G113" s="9">
        <f>SUM(G112:G112)</f>
        <v/>
      </c>
      <c r="H113" s="9">
        <f>SUM(H112:H112)</f>
        <v/>
      </c>
      <c r="I113" s="9">
        <f>SUM(I112:I112)</f>
        <v/>
      </c>
      <c r="J113" s="9">
        <f>SUM(J112:J112)</f>
        <v/>
      </c>
      <c r="K113" s="9">
        <f>SUM(K112:K112)</f>
        <v/>
      </c>
      <c r="L113" s="9">
        <f>SUM(L112:L112)</f>
        <v/>
      </c>
      <c r="M113" s="9">
        <f>SUM(M112:M112)</f>
        <v/>
      </c>
      <c r="N113" s="9">
        <f>SUM(N112:N112)</f>
        <v/>
      </c>
      <c r="O113" s="9">
        <f>SUM(C113:N113)</f>
        <v/>
      </c>
    </row>
    <row r="115">
      <c r="B115" s="5" t="inlineStr">
        <is>
          <t>Total Payroll</t>
        </is>
      </c>
      <c r="C115" s="10">
        <f>C94+C101+C109+C113</f>
        <v/>
      </c>
      <c r="D115" s="10">
        <f>D94+D101+D109+D113</f>
        <v/>
      </c>
      <c r="E115" s="10">
        <f>E94+E101+E109+E113</f>
        <v/>
      </c>
      <c r="F115" s="10">
        <f>F94+F101+F109+F113</f>
        <v/>
      </c>
      <c r="G115" s="10">
        <f>G94+G101+G109+G113</f>
        <v/>
      </c>
      <c r="H115" s="10">
        <f>H94+H101+H109+H113</f>
        <v/>
      </c>
      <c r="I115" s="10">
        <f>I94+I101+I109+I113</f>
        <v/>
      </c>
      <c r="J115" s="10">
        <f>J94+J101+J109+J113</f>
        <v/>
      </c>
      <c r="K115" s="10">
        <f>K94+K101+K109+K113</f>
        <v/>
      </c>
      <c r="L115" s="10">
        <f>L94+L101+L109+L113</f>
        <v/>
      </c>
      <c r="M115" s="10">
        <f>M94+M101+M109+M113</f>
        <v/>
      </c>
      <c r="N115" s="10">
        <f>N94+N101+N109+N113</f>
        <v/>
      </c>
      <c r="O115" s="10">
        <f>SUM(C115:N115)</f>
        <v/>
      </c>
    </row>
    <row r="117">
      <c r="B117" s="5" t="inlineStr">
        <is>
          <t>MAINTENANCE &amp; CONTRACTS</t>
        </is>
      </c>
    </row>
    <row r="118">
      <c r="B118" s="6" t="inlineStr">
        <is>
          <t>OTHER BUILDING REPAIRS &amp; MAINTEANCE</t>
        </is>
      </c>
    </row>
    <row r="119">
      <c r="A119" t="inlineStr">
        <is>
          <t>5151-0000</t>
        </is>
      </c>
      <c r="B119" s="7" t="inlineStr">
        <is>
          <t>Appliance Repairs</t>
        </is>
      </c>
      <c r="C119" s="3" t="n">
        <v>0</v>
      </c>
      <c r="D119" s="3" t="n">
        <v>0</v>
      </c>
      <c r="E119" s="3" t="n">
        <v>0</v>
      </c>
      <c r="F119" s="3" t="n">
        <v>0</v>
      </c>
      <c r="G119" s="3" t="n">
        <v>0</v>
      </c>
      <c r="H119" s="3" t="n">
        <v>0</v>
      </c>
      <c r="I119" s="3" t="n">
        <v>0</v>
      </c>
      <c r="J119" s="3" t="n">
        <v>0</v>
      </c>
      <c r="K119" s="3" t="n">
        <v>0</v>
      </c>
      <c r="L119" s="3" t="n">
        <v>0</v>
      </c>
      <c r="M119" s="3" t="n">
        <v>0</v>
      </c>
      <c r="N119" s="3" t="n">
        <v>0</v>
      </c>
      <c r="O119" s="3">
        <f>SUM(C119:N119)</f>
        <v/>
      </c>
      <c r="P119" t="inlineStr">
        <is>
          <t>warranty is ending [Jocelyn Wheeler, 10/27/24]</t>
        </is>
      </c>
    </row>
    <row r="120">
      <c r="A120" t="inlineStr">
        <is>
          <t>5152-0000</t>
        </is>
      </c>
      <c r="B120" s="7" t="inlineStr">
        <is>
          <t>Garbage Disposals</t>
        </is>
      </c>
      <c r="C120" s="3" t="n">
        <v>0</v>
      </c>
      <c r="D120" s="3" t="n">
        <v>0</v>
      </c>
      <c r="E120" s="3" t="n">
        <v>0</v>
      </c>
      <c r="F120" s="3" t="n">
        <v>0</v>
      </c>
      <c r="G120" s="3" t="n">
        <v>0</v>
      </c>
      <c r="H120" s="3" t="n">
        <v>0</v>
      </c>
      <c r="I120" s="3" t="n">
        <v>0</v>
      </c>
      <c r="J120" s="3" t="n">
        <v>0</v>
      </c>
      <c r="K120" s="3" t="n">
        <v>0</v>
      </c>
      <c r="L120" s="3" t="n">
        <v>0</v>
      </c>
      <c r="M120" s="3" t="n">
        <v>0</v>
      </c>
      <c r="N120" s="3" t="n">
        <v>0</v>
      </c>
      <c r="O120" s="3">
        <f>SUM(C120:N120)</f>
        <v/>
      </c>
      <c r="P120" t="inlineStr"/>
    </row>
    <row r="121">
      <c r="A121" t="inlineStr">
        <is>
          <t>5155-0000</t>
        </is>
      </c>
      <c r="B121" s="7" t="inlineStr">
        <is>
          <t>Door/Lock/Key</t>
        </is>
      </c>
      <c r="C121" s="3" t="n">
        <v>0</v>
      </c>
      <c r="D121" s="3" t="n">
        <v>0</v>
      </c>
      <c r="E121" s="3" t="n">
        <v>0</v>
      </c>
      <c r="F121" s="3" t="n">
        <v>0</v>
      </c>
      <c r="G121" s="3" t="n">
        <v>0</v>
      </c>
      <c r="H121" s="3" t="n">
        <v>0</v>
      </c>
      <c r="I121" s="3" t="n">
        <v>0</v>
      </c>
      <c r="J121" s="3" t="n">
        <v>0</v>
      </c>
      <c r="K121" s="3" t="n">
        <v>0</v>
      </c>
      <c r="L121" s="3" t="n">
        <v>0</v>
      </c>
      <c r="M121" s="3" t="n">
        <v>0</v>
      </c>
      <c r="N121" s="3" t="n">
        <v>0</v>
      </c>
      <c r="O121" s="3">
        <f>SUM(C121:N121)</f>
        <v/>
      </c>
      <c r="P121" t="inlineStr">
        <is>
          <t>HandyTrac - $64 [Jocelyn Wheeler, 10/27/24]</t>
        </is>
      </c>
    </row>
    <row r="122">
      <c r="A122" t="inlineStr">
        <is>
          <t>5160-0000</t>
        </is>
      </c>
      <c r="B122" s="7" t="inlineStr">
        <is>
          <t>Fire/Safety Equipment</t>
        </is>
      </c>
      <c r="C122" s="3" t="n">
        <v>0</v>
      </c>
      <c r="D122" s="3" t="n">
        <v>0</v>
      </c>
      <c r="E122" s="3" t="n">
        <v>0</v>
      </c>
      <c r="F122" s="3" t="n">
        <v>0</v>
      </c>
      <c r="G122" s="3" t="n">
        <v>0</v>
      </c>
      <c r="H122" s="3" t="n">
        <v>0</v>
      </c>
      <c r="I122" s="3" t="n">
        <v>0</v>
      </c>
      <c r="J122" s="3" t="n">
        <v>0</v>
      </c>
      <c r="K122" s="3" t="n">
        <v>0</v>
      </c>
      <c r="L122" s="3" t="n">
        <v>0</v>
      </c>
      <c r="M122" s="3" t="n">
        <v>0</v>
      </c>
      <c r="N122" s="3" t="n">
        <v>0</v>
      </c>
      <c r="O122" s="3">
        <f>SUM(C122:N122)</f>
        <v/>
      </c>
      <c r="P122" t="inlineStr"/>
    </row>
    <row r="123">
      <c r="A123" t="inlineStr">
        <is>
          <t>5163-0000</t>
        </is>
      </c>
      <c r="B123" s="7" t="inlineStr">
        <is>
          <t>Interior Supplies</t>
        </is>
      </c>
      <c r="C123" s="3" t="n">
        <v>0</v>
      </c>
      <c r="D123" s="3" t="n">
        <v>0</v>
      </c>
      <c r="E123" s="3" t="n">
        <v>0</v>
      </c>
      <c r="F123" s="3" t="n">
        <v>0</v>
      </c>
      <c r="G123" s="3" t="n">
        <v>0</v>
      </c>
      <c r="H123" s="3" t="n">
        <v>0</v>
      </c>
      <c r="I123" s="3" t="n">
        <v>0</v>
      </c>
      <c r="J123" s="3" t="n">
        <v>0</v>
      </c>
      <c r="K123" s="3" t="n">
        <v>0</v>
      </c>
      <c r="L123" s="3" t="n">
        <v>0</v>
      </c>
      <c r="M123" s="3" t="n">
        <v>0</v>
      </c>
      <c r="N123" s="3" t="n">
        <v>0</v>
      </c>
      <c r="O123" s="3">
        <f>SUM(C123:N123)</f>
        <v/>
      </c>
      <c r="P123" t="inlineStr"/>
    </row>
    <row r="124">
      <c r="A124" t="inlineStr">
        <is>
          <t>5165-0000</t>
        </is>
      </c>
      <c r="B124" s="7" t="inlineStr">
        <is>
          <t>Lighting Fixtures &amp; Bulbs</t>
        </is>
      </c>
      <c r="C124" s="3" t="n">
        <v>0</v>
      </c>
      <c r="D124" s="3" t="n">
        <v>0</v>
      </c>
      <c r="E124" s="3" t="n">
        <v>0</v>
      </c>
      <c r="F124" s="3" t="n">
        <v>0</v>
      </c>
      <c r="G124" s="3" t="n">
        <v>0</v>
      </c>
      <c r="H124" s="3" t="n">
        <v>0</v>
      </c>
      <c r="I124" s="3" t="n">
        <v>0</v>
      </c>
      <c r="J124" s="3" t="n">
        <v>0</v>
      </c>
      <c r="K124" s="3" t="n">
        <v>0</v>
      </c>
      <c r="L124" s="3" t="n">
        <v>0</v>
      </c>
      <c r="M124" s="3" t="n">
        <v>0</v>
      </c>
      <c r="N124" s="3" t="n">
        <v>0</v>
      </c>
      <c r="O124" s="3">
        <f>SUM(C124:N124)</f>
        <v/>
      </c>
      <c r="P124" t="inlineStr"/>
    </row>
    <row r="125">
      <c r="A125" t="inlineStr">
        <is>
          <t>5175-0000</t>
        </is>
      </c>
      <c r="B125" s="7" t="inlineStr">
        <is>
          <t>Small Tools</t>
        </is>
      </c>
      <c r="C125" s="3" t="n">
        <v>0</v>
      </c>
      <c r="D125" s="3" t="n">
        <v>0</v>
      </c>
      <c r="E125" s="3" t="n">
        <v>0</v>
      </c>
      <c r="F125" s="3" t="n">
        <v>0</v>
      </c>
      <c r="G125" s="3" t="n">
        <v>0</v>
      </c>
      <c r="H125" s="3" t="n">
        <v>0</v>
      </c>
      <c r="I125" s="3" t="n">
        <v>0</v>
      </c>
      <c r="J125" s="3" t="n">
        <v>0</v>
      </c>
      <c r="K125" s="3" t="n">
        <v>0</v>
      </c>
      <c r="L125" s="3" t="n">
        <v>0</v>
      </c>
      <c r="M125" s="3" t="n">
        <v>0</v>
      </c>
      <c r="N125" s="3" t="n">
        <v>0</v>
      </c>
      <c r="O125" s="3">
        <f>SUM(C125:N125)</f>
        <v/>
      </c>
      <c r="P125" t="inlineStr"/>
    </row>
    <row r="126">
      <c r="A126" t="inlineStr">
        <is>
          <t>5185-0000</t>
        </is>
      </c>
      <c r="B126" s="7" t="inlineStr">
        <is>
          <t>Window/Glass Repairs</t>
        </is>
      </c>
      <c r="C126" s="3" t="n">
        <v>0</v>
      </c>
      <c r="D126" s="3" t="n">
        <v>0</v>
      </c>
      <c r="E126" s="3" t="n">
        <v>0</v>
      </c>
      <c r="F126" s="3" t="n">
        <v>0</v>
      </c>
      <c r="G126" s="3" t="n">
        <v>0</v>
      </c>
      <c r="H126" s="3" t="n">
        <v>0</v>
      </c>
      <c r="I126" s="3" t="n">
        <v>0</v>
      </c>
      <c r="J126" s="3" t="n">
        <v>0</v>
      </c>
      <c r="K126" s="3" t="n">
        <v>0</v>
      </c>
      <c r="L126" s="3" t="n">
        <v>0</v>
      </c>
      <c r="M126" s="3" t="n">
        <v>0</v>
      </c>
      <c r="N126" s="3" t="n">
        <v>0</v>
      </c>
      <c r="O126" s="3">
        <f>SUM(C126:N126)</f>
        <v/>
      </c>
      <c r="P126" t="inlineStr"/>
    </row>
    <row r="127">
      <c r="A127" t="inlineStr">
        <is>
          <t>5187-0000</t>
        </is>
      </c>
      <c r="B127" s="7" t="inlineStr">
        <is>
          <t>Water Extraction</t>
        </is>
      </c>
      <c r="C127" s="3" t="n">
        <v>0</v>
      </c>
      <c r="D127" s="3" t="n">
        <v>0</v>
      </c>
      <c r="E127" s="3" t="n">
        <v>0</v>
      </c>
      <c r="F127" s="3" t="n">
        <v>0</v>
      </c>
      <c r="G127" s="3" t="n">
        <v>0</v>
      </c>
      <c r="H127" s="3" t="n">
        <v>0</v>
      </c>
      <c r="I127" s="3" t="n">
        <v>0</v>
      </c>
      <c r="J127" s="3" t="n">
        <v>0</v>
      </c>
      <c r="K127" s="3" t="n">
        <v>0</v>
      </c>
      <c r="L127" s="3" t="n">
        <v>0</v>
      </c>
      <c r="M127" s="3" t="n">
        <v>0</v>
      </c>
      <c r="N127" s="3" t="n">
        <v>0</v>
      </c>
      <c r="O127" s="3">
        <f>SUM(C127:N127)</f>
        <v/>
      </c>
      <c r="P127" t="inlineStr"/>
    </row>
    <row r="128">
      <c r="A128" t="inlineStr">
        <is>
          <t>5190-0000</t>
        </is>
      </c>
      <c r="B128" s="7" t="inlineStr">
        <is>
          <t>Maintenance Supplies/Repairs (occ turn spend use 5370-0000)</t>
        </is>
      </c>
      <c r="C128" s="3" t="n">
        <v>0</v>
      </c>
      <c r="D128" s="3" t="n">
        <v>0</v>
      </c>
      <c r="E128" s="3" t="n">
        <v>0</v>
      </c>
      <c r="F128" s="3" t="n">
        <v>0</v>
      </c>
      <c r="G128" s="3" t="n">
        <v>0</v>
      </c>
      <c r="H128" s="3" t="n">
        <v>0</v>
      </c>
      <c r="I128" s="3" t="n">
        <v>0</v>
      </c>
      <c r="J128" s="3" t="n">
        <v>0</v>
      </c>
      <c r="K128" s="3" t="n">
        <v>0</v>
      </c>
      <c r="L128" s="3" t="n">
        <v>0</v>
      </c>
      <c r="M128" s="3" t="n">
        <v>0</v>
      </c>
      <c r="N128" s="3" t="n">
        <v>0</v>
      </c>
      <c r="O128" s="3">
        <f>SUM(C128:N128)</f>
        <v/>
      </c>
      <c r="P128" t="inlineStr"/>
    </row>
    <row r="129">
      <c r="B129" s="8" t="inlineStr">
        <is>
          <t>Subtotal</t>
        </is>
      </c>
      <c r="C129" s="9">
        <f>SUM(C119:C128)</f>
        <v/>
      </c>
      <c r="D129" s="9">
        <f>SUM(D119:D128)</f>
        <v/>
      </c>
      <c r="E129" s="9">
        <f>SUM(E119:E128)</f>
        <v/>
      </c>
      <c r="F129" s="9">
        <f>SUM(F119:F128)</f>
        <v/>
      </c>
      <c r="G129" s="9">
        <f>SUM(G119:G128)</f>
        <v/>
      </c>
      <c r="H129" s="9">
        <f>SUM(H119:H128)</f>
        <v/>
      </c>
      <c r="I129" s="9">
        <f>SUM(I119:I128)</f>
        <v/>
      </c>
      <c r="J129" s="9">
        <f>SUM(J119:J128)</f>
        <v/>
      </c>
      <c r="K129" s="9">
        <f>SUM(K119:K128)</f>
        <v/>
      </c>
      <c r="L129" s="9">
        <f>SUM(L119:L128)</f>
        <v/>
      </c>
      <c r="M129" s="9">
        <f>SUM(M119:M128)</f>
        <v/>
      </c>
      <c r="N129" s="9">
        <f>SUM(N119:N128)</f>
        <v/>
      </c>
      <c r="O129" s="9">
        <f>SUM(C129:N129)</f>
        <v/>
      </c>
    </row>
    <row r="131">
      <c r="B131" s="6" t="inlineStr">
        <is>
          <t>PEST CONTROL</t>
        </is>
      </c>
    </row>
    <row r="132">
      <c r="A132" t="inlineStr">
        <is>
          <t>5210-6000</t>
        </is>
      </c>
      <c r="B132" s="7" t="inlineStr">
        <is>
          <t>Pest Control Other</t>
        </is>
      </c>
      <c r="C132" s="3" t="n">
        <v>0</v>
      </c>
      <c r="D132" s="3" t="n">
        <v>0</v>
      </c>
      <c r="E132" s="3" t="n">
        <v>0</v>
      </c>
      <c r="F132" s="3" t="n">
        <v>0</v>
      </c>
      <c r="G132" s="3" t="n">
        <v>0</v>
      </c>
      <c r="H132" s="3" t="n">
        <v>0</v>
      </c>
      <c r="I132" s="3" t="n">
        <v>0</v>
      </c>
      <c r="J132" s="3" t="n">
        <v>0</v>
      </c>
      <c r="K132" s="3" t="n">
        <v>0</v>
      </c>
      <c r="L132" s="3" t="n">
        <v>0</v>
      </c>
      <c r="M132" s="3" t="n">
        <v>0</v>
      </c>
      <c r="N132" s="3" t="n">
        <v>0</v>
      </c>
      <c r="O132" s="3">
        <f>SUM(C132:N132)</f>
        <v/>
      </c>
      <c r="P132" t="inlineStr"/>
    </row>
    <row r="133">
      <c r="B133" s="8" t="inlineStr">
        <is>
          <t>Subtotal</t>
        </is>
      </c>
      <c r="C133" s="9">
        <f>SUM(C132:C132)</f>
        <v/>
      </c>
      <c r="D133" s="9">
        <f>SUM(D132:D132)</f>
        <v/>
      </c>
      <c r="E133" s="9">
        <f>SUM(E132:E132)</f>
        <v/>
      </c>
      <c r="F133" s="9">
        <f>SUM(F132:F132)</f>
        <v/>
      </c>
      <c r="G133" s="9">
        <f>SUM(G132:G132)</f>
        <v/>
      </c>
      <c r="H133" s="9">
        <f>SUM(H132:H132)</f>
        <v/>
      </c>
      <c r="I133" s="9">
        <f>SUM(I132:I132)</f>
        <v/>
      </c>
      <c r="J133" s="9">
        <f>SUM(J132:J132)</f>
        <v/>
      </c>
      <c r="K133" s="9">
        <f>SUM(K132:K132)</f>
        <v/>
      </c>
      <c r="L133" s="9">
        <f>SUM(L132:L132)</f>
        <v/>
      </c>
      <c r="M133" s="9">
        <f>SUM(M132:M132)</f>
        <v/>
      </c>
      <c r="N133" s="9">
        <f>SUM(N132:N132)</f>
        <v/>
      </c>
      <c r="O133" s="9">
        <f>SUM(C133:N133)</f>
        <v/>
      </c>
    </row>
    <row r="135">
      <c r="B135" s="6" t="inlineStr">
        <is>
          <t>POOL SERVICES</t>
        </is>
      </c>
    </row>
    <row r="136">
      <c r="A136" t="inlineStr">
        <is>
          <t>5236-0000</t>
        </is>
      </c>
      <c r="B136" s="7" t="inlineStr">
        <is>
          <t>Pool Supplies</t>
        </is>
      </c>
      <c r="C136" s="3" t="n">
        <v>0</v>
      </c>
      <c r="D136" s="3" t="n">
        <v>0</v>
      </c>
      <c r="E136" s="3" t="n">
        <v>0</v>
      </c>
      <c r="F136" s="3" t="n">
        <v>0</v>
      </c>
      <c r="G136" s="3" t="n">
        <v>0</v>
      </c>
      <c r="H136" s="3" t="n">
        <v>0</v>
      </c>
      <c r="I136" s="3" t="n">
        <v>0</v>
      </c>
      <c r="J136" s="3" t="n">
        <v>0</v>
      </c>
      <c r="K136" s="3" t="n">
        <v>0</v>
      </c>
      <c r="L136" s="3" t="n">
        <v>0</v>
      </c>
      <c r="M136" s="3" t="n">
        <v>0</v>
      </c>
      <c r="N136" s="3" t="n">
        <v>0</v>
      </c>
      <c r="O136" s="3">
        <f>SUM(C136:N136)</f>
        <v/>
      </c>
      <c r="P136" t="inlineStr"/>
    </row>
    <row r="137">
      <c r="B137" s="8" t="inlineStr">
        <is>
          <t>Subtotal</t>
        </is>
      </c>
      <c r="C137" s="9">
        <f>SUM(C136:C136)</f>
        <v/>
      </c>
      <c r="D137" s="9">
        <f>SUM(D136:D136)</f>
        <v/>
      </c>
      <c r="E137" s="9">
        <f>SUM(E136:E136)</f>
        <v/>
      </c>
      <c r="F137" s="9">
        <f>SUM(F136:F136)</f>
        <v/>
      </c>
      <c r="G137" s="9">
        <f>SUM(G136:G136)</f>
        <v/>
      </c>
      <c r="H137" s="9">
        <f>SUM(H136:H136)</f>
        <v/>
      </c>
      <c r="I137" s="9">
        <f>SUM(I136:I136)</f>
        <v/>
      </c>
      <c r="J137" s="9">
        <f>SUM(J136:J136)</f>
        <v/>
      </c>
      <c r="K137" s="9">
        <f>SUM(K136:K136)</f>
        <v/>
      </c>
      <c r="L137" s="9">
        <f>SUM(L136:L136)</f>
        <v/>
      </c>
      <c r="M137" s="9">
        <f>SUM(M136:M136)</f>
        <v/>
      </c>
      <c r="N137" s="9">
        <f>SUM(N136:N136)</f>
        <v/>
      </c>
      <c r="O137" s="9">
        <f>SUM(C137:N137)</f>
        <v/>
      </c>
    </row>
    <row r="139">
      <c r="B139" s="6" t="inlineStr">
        <is>
          <t>OTHER COMMON AREA MAINTENANCE</t>
        </is>
      </c>
    </row>
    <row r="140">
      <c r="A140" t="inlineStr">
        <is>
          <t>5251-0000</t>
        </is>
      </c>
      <c r="B140" s="7" t="inlineStr">
        <is>
          <t>Fuel &amp; Propane</t>
        </is>
      </c>
      <c r="C140" s="3" t="n">
        <v>0</v>
      </c>
      <c r="D140" s="3" t="n">
        <v>0</v>
      </c>
      <c r="E140" s="3" t="n">
        <v>0</v>
      </c>
      <c r="F140" s="3" t="n">
        <v>0</v>
      </c>
      <c r="G140" s="3" t="n">
        <v>0</v>
      </c>
      <c r="H140" s="3" t="n">
        <v>0</v>
      </c>
      <c r="I140" s="3" t="n">
        <v>0</v>
      </c>
      <c r="J140" s="3" t="n">
        <v>0</v>
      </c>
      <c r="K140" s="3" t="n">
        <v>0</v>
      </c>
      <c r="L140" s="3" t="n">
        <v>0</v>
      </c>
      <c r="M140" s="3" t="n">
        <v>0</v>
      </c>
      <c r="N140" s="3" t="n">
        <v>0</v>
      </c>
      <c r="O140" s="3">
        <f>SUM(C140:N140)</f>
        <v/>
      </c>
      <c r="P140" t="inlineStr"/>
    </row>
    <row r="141">
      <c r="A141" t="inlineStr">
        <is>
          <t>5258-1400</t>
        </is>
      </c>
      <c r="B141" s="7" t="inlineStr">
        <is>
          <t>Common Area Cleaning</t>
        </is>
      </c>
      <c r="C141" s="3" t="n">
        <v>0</v>
      </c>
      <c r="D141" s="3" t="n">
        <v>0</v>
      </c>
      <c r="E141" s="3" t="n">
        <v>0</v>
      </c>
      <c r="F141" s="3" t="n">
        <v>0</v>
      </c>
      <c r="G141" s="3" t="n">
        <v>0</v>
      </c>
      <c r="H141" s="3" t="n">
        <v>0</v>
      </c>
      <c r="I141" s="3" t="n">
        <v>0</v>
      </c>
      <c r="J141" s="3" t="n">
        <v>0</v>
      </c>
      <c r="K141" s="3" t="n">
        <v>0</v>
      </c>
      <c r="L141" s="3" t="n">
        <v>0</v>
      </c>
      <c r="M141" s="3" t="n">
        <v>0</v>
      </c>
      <c r="N141" s="3" t="n">
        <v>0</v>
      </c>
      <c r="O141" s="3">
        <f>SUM(C141:N141)</f>
        <v/>
      </c>
      <c r="P141" t="inlineStr">
        <is>
          <t>Office Cleaning - $812
moved from two weekly cleanings down to one [Jocelyn Wheeler, 10/27/24]</t>
        </is>
      </c>
    </row>
    <row r="142">
      <c r="A142" t="inlineStr">
        <is>
          <t>5261-0000</t>
        </is>
      </c>
      <c r="B142" s="7" t="inlineStr">
        <is>
          <t>Garage Repairs</t>
        </is>
      </c>
      <c r="C142" s="3" t="n">
        <v>0</v>
      </c>
      <c r="D142" s="3" t="n">
        <v>0</v>
      </c>
      <c r="E142" s="3" t="n">
        <v>0</v>
      </c>
      <c r="F142" s="3" t="n">
        <v>0</v>
      </c>
      <c r="G142" s="3" t="n">
        <v>0</v>
      </c>
      <c r="H142" s="3" t="n">
        <v>0</v>
      </c>
      <c r="I142" s="3" t="n">
        <v>0</v>
      </c>
      <c r="J142" s="3" t="n">
        <v>0</v>
      </c>
      <c r="K142" s="3" t="n">
        <v>0</v>
      </c>
      <c r="L142" s="3" t="n">
        <v>0</v>
      </c>
      <c r="M142" s="3" t="n">
        <v>0</v>
      </c>
      <c r="N142" s="3" t="n">
        <v>0</v>
      </c>
      <c r="O142" s="3">
        <f>SUM(C142:N142)</f>
        <v/>
      </c>
      <c r="P142" t="inlineStr"/>
    </row>
    <row r="143">
      <c r="B143" s="8" t="inlineStr">
        <is>
          <t>Subtotal</t>
        </is>
      </c>
      <c r="C143" s="9">
        <f>SUM(C140:C142)</f>
        <v/>
      </c>
      <c r="D143" s="9">
        <f>SUM(D140:D142)</f>
        <v/>
      </c>
      <c r="E143" s="9">
        <f>SUM(E140:E142)</f>
        <v/>
      </c>
      <c r="F143" s="9">
        <f>SUM(F140:F142)</f>
        <v/>
      </c>
      <c r="G143" s="9">
        <f>SUM(G140:G142)</f>
        <v/>
      </c>
      <c r="H143" s="9">
        <f>SUM(H140:H142)</f>
        <v/>
      </c>
      <c r="I143" s="9">
        <f>SUM(I140:I142)</f>
        <v/>
      </c>
      <c r="J143" s="9">
        <f>SUM(J140:J142)</f>
        <v/>
      </c>
      <c r="K143" s="9">
        <f>SUM(K140:K142)</f>
        <v/>
      </c>
      <c r="L143" s="9">
        <f>SUM(L140:L142)</f>
        <v/>
      </c>
      <c r="M143" s="9">
        <f>SUM(M140:M142)</f>
        <v/>
      </c>
      <c r="N143" s="9">
        <f>SUM(N140:N142)</f>
        <v/>
      </c>
      <c r="O143" s="9">
        <f>SUM(C143:N143)</f>
        <v/>
      </c>
    </row>
    <row r="145">
      <c r="B145" s="6" t="inlineStr">
        <is>
          <t>SERVICE CONTRACTS</t>
        </is>
      </c>
    </row>
    <row r="146">
      <c r="A146" t="inlineStr">
        <is>
          <t>5305-0000</t>
        </is>
      </c>
      <c r="B146" s="7" t="inlineStr">
        <is>
          <t>Landscape Services</t>
        </is>
      </c>
      <c r="C146" s="3" t="n">
        <v>7577.95</v>
      </c>
      <c r="D146" s="3" t="n">
        <v>5394.73</v>
      </c>
      <c r="E146" s="3" t="n">
        <v>10807.23</v>
      </c>
      <c r="F146" s="3" t="n">
        <v>5412.5</v>
      </c>
      <c r="G146" s="3" t="n">
        <v>5953.75</v>
      </c>
      <c r="H146" s="3" t="n">
        <v>5953.75</v>
      </c>
      <c r="I146" s="3" t="n">
        <v>5953.75</v>
      </c>
      <c r="J146" s="3" t="n">
        <v>5953.75</v>
      </c>
      <c r="K146" s="3" t="n">
        <v>5912.5</v>
      </c>
      <c r="L146" s="3" t="n">
        <v>4698.24</v>
      </c>
      <c r="M146" s="3" t="n">
        <v>5412.5</v>
      </c>
      <c r="N146" s="3" t="n">
        <v>4912.5</v>
      </c>
      <c r="O146" s="3">
        <f>SUM(C146:N146)</f>
        <v/>
      </c>
      <c r="P146" t="inlineStr"/>
    </row>
    <row r="147">
      <c r="A147" t="inlineStr">
        <is>
          <t>5310-0000</t>
        </is>
      </c>
      <c r="B147" s="7" t="inlineStr">
        <is>
          <t>Pest Control Contract</t>
        </is>
      </c>
      <c r="C147" s="3" t="n">
        <v>261.27</v>
      </c>
      <c r="D147" s="3" t="n">
        <v>261.27</v>
      </c>
      <c r="E147" s="3" t="n">
        <v>261.27</v>
      </c>
      <c r="F147" s="3" t="n">
        <v>261.27</v>
      </c>
      <c r="G147" s="3" t="n">
        <v>261.27</v>
      </c>
      <c r="H147" s="3" t="n">
        <v>261.27</v>
      </c>
      <c r="I147" s="3" t="n">
        <v>261.27</v>
      </c>
      <c r="J147" s="3" t="n">
        <v>261.27</v>
      </c>
      <c r="K147" s="3" t="n">
        <v>261.27</v>
      </c>
      <c r="L147" s="3" t="n">
        <v>261.27</v>
      </c>
      <c r="M147" s="3" t="n">
        <v>261.27</v>
      </c>
      <c r="N147" s="3" t="n">
        <v>261.27</v>
      </c>
      <c r="O147" s="3">
        <f>SUM(C147:N147)</f>
        <v/>
      </c>
      <c r="P147" t="inlineStr"/>
    </row>
    <row r="148">
      <c r="A148" t="inlineStr">
        <is>
          <t>5320-0000</t>
        </is>
      </c>
      <c r="B148" s="7" t="inlineStr">
        <is>
          <t>Security Devices/Fire Alarm Contract</t>
        </is>
      </c>
      <c r="C148" s="3" t="n">
        <v>0</v>
      </c>
      <c r="D148" s="3" t="n">
        <v>0</v>
      </c>
      <c r="E148" s="3" t="n">
        <v>250</v>
      </c>
      <c r="F148" s="3" t="n">
        <v>250</v>
      </c>
      <c r="G148" s="3" t="n">
        <v>-500</v>
      </c>
      <c r="H148" s="3" t="n">
        <v>500</v>
      </c>
      <c r="I148" s="3" t="n">
        <v>0</v>
      </c>
      <c r="J148" s="3" t="n">
        <v>0</v>
      </c>
      <c r="K148" s="3" t="n">
        <v>0</v>
      </c>
      <c r="L148" s="3" t="n">
        <v>0</v>
      </c>
      <c r="M148" s="3" t="n">
        <v>0</v>
      </c>
      <c r="N148" s="3" t="n">
        <v>0</v>
      </c>
      <c r="O148" s="3">
        <f>SUM(C148:N148)</f>
        <v/>
      </c>
      <c r="P148" t="inlineStr"/>
    </row>
    <row r="149">
      <c r="B149" s="8" t="inlineStr">
        <is>
          <t>Subtotal</t>
        </is>
      </c>
      <c r="C149" s="9">
        <f>SUM(C146:C148)</f>
        <v/>
      </c>
      <c r="D149" s="9">
        <f>SUM(D146:D148)</f>
        <v/>
      </c>
      <c r="E149" s="9">
        <f>SUM(E146:E148)</f>
        <v/>
      </c>
      <c r="F149" s="9">
        <f>SUM(F146:F148)</f>
        <v/>
      </c>
      <c r="G149" s="9">
        <f>SUM(G146:G148)</f>
        <v/>
      </c>
      <c r="H149" s="9">
        <f>SUM(H146:H148)</f>
        <v/>
      </c>
      <c r="I149" s="9">
        <f>SUM(I146:I148)</f>
        <v/>
      </c>
      <c r="J149" s="9">
        <f>SUM(J146:J148)</f>
        <v/>
      </c>
      <c r="K149" s="9">
        <f>SUM(K146:K148)</f>
        <v/>
      </c>
      <c r="L149" s="9">
        <f>SUM(L146:L148)</f>
        <v/>
      </c>
      <c r="M149" s="9">
        <f>SUM(M146:M148)</f>
        <v/>
      </c>
      <c r="N149" s="9">
        <f>SUM(N146:N148)</f>
        <v/>
      </c>
      <c r="O149" s="9">
        <f>SUM(C149:N149)</f>
        <v/>
      </c>
    </row>
    <row r="151">
      <c r="B151" s="6" t="inlineStr">
        <is>
          <t>UNIT MAKE READY</t>
        </is>
      </c>
    </row>
    <row r="152">
      <c r="A152" t="inlineStr">
        <is>
          <t>5351-0000</t>
        </is>
      </c>
      <c r="B152" s="7" t="inlineStr">
        <is>
          <t>Make Ready: Blinds/Drapes</t>
        </is>
      </c>
      <c r="C152" s="3" t="n">
        <v>1046.32</v>
      </c>
      <c r="D152" s="3" t="n">
        <v>0</v>
      </c>
      <c r="E152" s="3" t="n">
        <v>0</v>
      </c>
      <c r="F152" s="3" t="n">
        <v>96.65000000000001</v>
      </c>
      <c r="G152" s="3" t="n">
        <v>488.39</v>
      </c>
      <c r="H152" s="3" t="n">
        <v>-50.73</v>
      </c>
      <c r="I152" s="3" t="n">
        <v>0</v>
      </c>
      <c r="J152" s="3" t="n">
        <v>687.88</v>
      </c>
      <c r="K152" s="3" t="n">
        <v>579.74</v>
      </c>
      <c r="L152" s="3" t="n">
        <v>252.48</v>
      </c>
      <c r="M152" s="3" t="n">
        <v>362.75</v>
      </c>
      <c r="N152" s="3" t="n">
        <v>743.6799999999999</v>
      </c>
      <c r="O152" s="3">
        <f>SUM(C152:N152)</f>
        <v/>
      </c>
      <c r="P152" t="inlineStr"/>
    </row>
    <row r="153">
      <c r="A153" t="inlineStr">
        <is>
          <t>5353-0000</t>
        </is>
      </c>
      <c r="B153" s="7" t="inlineStr">
        <is>
          <t>Make Ready: Cleaning Services &amp; Supplies</t>
        </is>
      </c>
      <c r="C153" s="3" t="n">
        <v>2337.68</v>
      </c>
      <c r="D153" s="3" t="n">
        <v>3399.64</v>
      </c>
      <c r="E153" s="3" t="n">
        <v>-59.45</v>
      </c>
      <c r="F153" s="3" t="n">
        <v>1725.64</v>
      </c>
      <c r="G153" s="3" t="n">
        <v>1039.65</v>
      </c>
      <c r="H153" s="3" t="n">
        <v>1735</v>
      </c>
      <c r="I153" s="3" t="n">
        <v>1405</v>
      </c>
      <c r="J153" s="3" t="n">
        <v>1905</v>
      </c>
      <c r="K153" s="3" t="n">
        <v>1060</v>
      </c>
      <c r="L153" s="3" t="n">
        <v>1305</v>
      </c>
      <c r="M153" s="3" t="n">
        <v>898.85</v>
      </c>
      <c r="N153" s="3" t="n">
        <v>608.88</v>
      </c>
      <c r="O153" s="3">
        <f>SUM(C153:N153)</f>
        <v/>
      </c>
      <c r="P153" t="inlineStr"/>
    </row>
    <row r="154">
      <c r="A154" t="inlineStr">
        <is>
          <t>5355-0000</t>
        </is>
      </c>
      <c r="B154" s="7" t="inlineStr">
        <is>
          <t>Make Ready: Drywall Repairs</t>
        </is>
      </c>
      <c r="C154" s="3" t="n">
        <v>2180.58</v>
      </c>
      <c r="D154" s="3" t="n">
        <v>-715.4</v>
      </c>
      <c r="E154" s="3" t="n">
        <v>1298.47</v>
      </c>
      <c r="F154" s="3" t="n">
        <v>0</v>
      </c>
      <c r="G154" s="3" t="n">
        <v>0</v>
      </c>
      <c r="H154" s="3" t="n">
        <v>600</v>
      </c>
      <c r="I154" s="3" t="n">
        <v>741.78</v>
      </c>
      <c r="J154" s="3" t="n">
        <v>837.86</v>
      </c>
      <c r="K154" s="3" t="n">
        <v>64.95</v>
      </c>
      <c r="L154" s="3" t="n">
        <v>582.38</v>
      </c>
      <c r="M154" s="3" t="n">
        <v>0</v>
      </c>
      <c r="N154" s="3" t="n">
        <v>400</v>
      </c>
      <c r="O154" s="3">
        <f>SUM(C154:N154)</f>
        <v/>
      </c>
      <c r="P154" t="inlineStr"/>
    </row>
    <row r="155">
      <c r="A155" t="inlineStr">
        <is>
          <t>5361-0000</t>
        </is>
      </c>
      <c r="B155" s="7" t="inlineStr">
        <is>
          <t>Make Ready: Painting Services</t>
        </is>
      </c>
      <c r="C155" s="3" t="n">
        <v>1338.25</v>
      </c>
      <c r="D155" s="3" t="n">
        <v>1707.37</v>
      </c>
      <c r="E155" s="3" t="n">
        <v>1176.72</v>
      </c>
      <c r="F155" s="3" t="n">
        <v>1834.6</v>
      </c>
      <c r="G155" s="3" t="n">
        <v>2013.78</v>
      </c>
      <c r="H155" s="3" t="n">
        <v>980.54</v>
      </c>
      <c r="I155" s="3" t="n">
        <v>1794.6</v>
      </c>
      <c r="J155" s="3" t="n">
        <v>1593.21</v>
      </c>
      <c r="K155" s="3" t="n">
        <v>4180.14</v>
      </c>
      <c r="L155" s="3" t="n">
        <v>1985.12</v>
      </c>
      <c r="M155" s="3" t="n">
        <v>3046.71</v>
      </c>
      <c r="N155" s="3" t="n">
        <v>2682.98</v>
      </c>
      <c r="O155" s="3">
        <f>SUM(C155:N155)</f>
        <v/>
      </c>
      <c r="P155" t="inlineStr"/>
    </row>
    <row r="156">
      <c r="A156" t="inlineStr">
        <is>
          <t>5362-0000</t>
        </is>
      </c>
      <c r="B156" s="7" t="inlineStr">
        <is>
          <t>Make Ready: Painting Supplies</t>
        </is>
      </c>
      <c r="C156" s="3" t="n">
        <v>-420</v>
      </c>
      <c r="D156" s="3" t="n">
        <v>351.14</v>
      </c>
      <c r="E156" s="3" t="n">
        <v>556.02</v>
      </c>
      <c r="F156" s="3" t="n">
        <v>545.58</v>
      </c>
      <c r="G156" s="3" t="n">
        <v>0</v>
      </c>
      <c r="H156" s="3" t="n">
        <v>108.57</v>
      </c>
      <c r="I156" s="3" t="n">
        <v>313.38</v>
      </c>
      <c r="J156" s="3" t="n">
        <v>47.66</v>
      </c>
      <c r="K156" s="3" t="n">
        <v>306.03</v>
      </c>
      <c r="L156" s="3" t="n">
        <v>34.19</v>
      </c>
      <c r="M156" s="3" t="n">
        <v>745.05</v>
      </c>
      <c r="N156" s="3" t="n">
        <v>917.91</v>
      </c>
      <c r="O156" s="3">
        <f>SUM(C156:N156)</f>
        <v/>
      </c>
      <c r="P156" t="inlineStr"/>
    </row>
    <row r="157">
      <c r="A157" t="inlineStr">
        <is>
          <t>5368-0000</t>
        </is>
      </c>
      <c r="B157" s="7" t="inlineStr">
        <is>
          <t>Make Ready: Resurfacing - Tubs/Showers</t>
        </is>
      </c>
      <c r="C157" s="3" t="n">
        <v>180</v>
      </c>
      <c r="D157" s="3" t="n">
        <v>-360</v>
      </c>
      <c r="E157" s="3" t="n">
        <v>0</v>
      </c>
      <c r="F157" s="3" t="n">
        <v>0</v>
      </c>
      <c r="G157" s="3" t="n">
        <v>0</v>
      </c>
      <c r="H157" s="3" t="n">
        <v>0</v>
      </c>
      <c r="I157" s="3" t="n">
        <v>0</v>
      </c>
      <c r="J157" s="3" t="n">
        <v>0</v>
      </c>
      <c r="K157" s="3" t="n">
        <v>0</v>
      </c>
      <c r="L157" s="3" t="n">
        <v>0</v>
      </c>
      <c r="M157" s="3" t="n">
        <v>0</v>
      </c>
      <c r="N157" s="3" t="n">
        <v>0</v>
      </c>
      <c r="O157" s="3">
        <f>SUM(C157:N157)</f>
        <v/>
      </c>
      <c r="P157" t="inlineStr"/>
    </row>
    <row r="158">
      <c r="B158" s="8" t="inlineStr">
        <is>
          <t>Subtotal</t>
        </is>
      </c>
      <c r="C158" s="9">
        <f>SUM(C152:C157)</f>
        <v/>
      </c>
      <c r="D158" s="9">
        <f>SUM(D152:D157)</f>
        <v/>
      </c>
      <c r="E158" s="9">
        <f>SUM(E152:E157)</f>
        <v/>
      </c>
      <c r="F158" s="9">
        <f>SUM(F152:F157)</f>
        <v/>
      </c>
      <c r="G158" s="9">
        <f>SUM(G152:G157)</f>
        <v/>
      </c>
      <c r="H158" s="9">
        <f>SUM(H152:H157)</f>
        <v/>
      </c>
      <c r="I158" s="9">
        <f>SUM(I152:I157)</f>
        <v/>
      </c>
      <c r="J158" s="9">
        <f>SUM(J152:J157)</f>
        <v/>
      </c>
      <c r="K158" s="9">
        <f>SUM(K152:K157)</f>
        <v/>
      </c>
      <c r="L158" s="9">
        <f>SUM(L152:L157)</f>
        <v/>
      </c>
      <c r="M158" s="9">
        <f>SUM(M152:M157)</f>
        <v/>
      </c>
      <c r="N158" s="9">
        <f>SUM(N152:N157)</f>
        <v/>
      </c>
      <c r="O158" s="9">
        <f>SUM(C158:N158)</f>
        <v/>
      </c>
    </row>
    <row r="160">
      <c r="B160" s="6" t="inlineStr">
        <is>
          <t>UNIT OCCUPIED (AKA RENEWAL/OCC TURNS)</t>
        </is>
      </c>
    </row>
    <row r="161">
      <c r="A161" t="inlineStr">
        <is>
          <t>5375-0000</t>
        </is>
      </c>
      <c r="B161" s="7" t="inlineStr">
        <is>
          <t>Unit Occupied: Drywall Repairs</t>
        </is>
      </c>
      <c r="C161" s="3" t="n">
        <v>0</v>
      </c>
      <c r="D161" s="3" t="n">
        <v>0</v>
      </c>
      <c r="E161" s="3" t="n">
        <v>0</v>
      </c>
      <c r="F161" s="3" t="n">
        <v>0</v>
      </c>
      <c r="G161" s="3" t="n">
        <v>165</v>
      </c>
      <c r="H161" s="3" t="n">
        <v>0</v>
      </c>
      <c r="I161" s="3" t="n">
        <v>0</v>
      </c>
      <c r="J161" s="3" t="n">
        <v>108.25</v>
      </c>
      <c r="K161" s="3" t="n">
        <v>335.58</v>
      </c>
      <c r="L161" s="3" t="n">
        <v>0</v>
      </c>
      <c r="M161" s="3" t="n">
        <v>0</v>
      </c>
      <c r="N161" s="3" t="n">
        <v>438.41</v>
      </c>
      <c r="O161" s="3">
        <f>SUM(C161:N161)</f>
        <v/>
      </c>
      <c r="P161" t="inlineStr"/>
    </row>
    <row r="162">
      <c r="B162" s="8" t="inlineStr">
        <is>
          <t>Subtotal</t>
        </is>
      </c>
      <c r="C162" s="9">
        <f>SUM(C161:C161)</f>
        <v/>
      </c>
      <c r="D162" s="9">
        <f>SUM(D161:D161)</f>
        <v/>
      </c>
      <c r="E162" s="9">
        <f>SUM(E161:E161)</f>
        <v/>
      </c>
      <c r="F162" s="9">
        <f>SUM(F161:F161)</f>
        <v/>
      </c>
      <c r="G162" s="9">
        <f>SUM(G161:G161)</f>
        <v/>
      </c>
      <c r="H162" s="9">
        <f>SUM(H161:H161)</f>
        <v/>
      </c>
      <c r="I162" s="9">
        <f>SUM(I161:I161)</f>
        <v/>
      </c>
      <c r="J162" s="9">
        <f>SUM(J161:J161)</f>
        <v/>
      </c>
      <c r="K162" s="9">
        <f>SUM(K161:K161)</f>
        <v/>
      </c>
      <c r="L162" s="9">
        <f>SUM(L161:L161)</f>
        <v/>
      </c>
      <c r="M162" s="9">
        <f>SUM(M161:M161)</f>
        <v/>
      </c>
      <c r="N162" s="9">
        <f>SUM(N161:N161)</f>
        <v/>
      </c>
      <c r="O162" s="9">
        <f>SUM(C162:N162)</f>
        <v/>
      </c>
    </row>
    <row r="164">
      <c r="B164" s="6" t="inlineStr">
        <is>
          <t>OTHER PROPERTY EXPENSES</t>
        </is>
      </c>
    </row>
    <row r="165">
      <c r="A165" t="inlineStr">
        <is>
          <t>5115-5000</t>
        </is>
      </c>
      <c r="B165" s="7" t="inlineStr">
        <is>
          <t>HVAC Central</t>
        </is>
      </c>
      <c r="C165" s="3" t="n">
        <v>0</v>
      </c>
      <c r="D165" s="3" t="n">
        <v>0</v>
      </c>
      <c r="E165" s="3" t="n">
        <v>0</v>
      </c>
      <c r="F165" s="3" t="n">
        <v>0</v>
      </c>
      <c r="G165" s="3" t="n">
        <v>0</v>
      </c>
      <c r="H165" s="3" t="n">
        <v>0</v>
      </c>
      <c r="I165" s="3" t="n">
        <v>0</v>
      </c>
      <c r="J165" s="3" t="n">
        <v>0</v>
      </c>
      <c r="K165" s="3" t="n">
        <v>0</v>
      </c>
      <c r="L165" s="3" t="n">
        <v>0</v>
      </c>
      <c r="M165" s="3" t="n">
        <v>0</v>
      </c>
      <c r="N165" s="3" t="n">
        <v>0</v>
      </c>
      <c r="O165" s="3">
        <f>SUM(C165:N165)</f>
        <v/>
      </c>
      <c r="P165" t="inlineStr">
        <is>
          <t>warranty has ended [Jocelyn Wheeler, 10/27/24]</t>
        </is>
      </c>
    </row>
    <row r="166">
      <c r="A166" t="inlineStr">
        <is>
          <t>5151-1000</t>
        </is>
      </c>
      <c r="B166" s="7" t="inlineStr">
        <is>
          <t>Appliance Replacements</t>
        </is>
      </c>
      <c r="C166" s="3" t="n">
        <v>0</v>
      </c>
      <c r="D166" s="3" t="n">
        <v>0</v>
      </c>
      <c r="E166" s="3" t="n">
        <v>0</v>
      </c>
      <c r="F166" s="3" t="n">
        <v>0</v>
      </c>
      <c r="G166" s="3" t="n">
        <v>0</v>
      </c>
      <c r="H166" s="3" t="n">
        <v>0</v>
      </c>
      <c r="I166" s="3" t="n">
        <v>0</v>
      </c>
      <c r="J166" s="3" t="n">
        <v>0</v>
      </c>
      <c r="K166" s="3" t="n">
        <v>0</v>
      </c>
      <c r="L166" s="3" t="n">
        <v>0</v>
      </c>
      <c r="M166" s="3" t="n">
        <v>0</v>
      </c>
      <c r="N166" s="3" t="n">
        <v>0</v>
      </c>
      <c r="O166" s="3">
        <f>SUM(C166:N166)</f>
        <v/>
      </c>
      <c r="P166" t="inlineStr">
        <is>
          <t>warranty has ended [Jocelyn Wheeler, 10/27/24]</t>
        </is>
      </c>
    </row>
    <row r="167">
      <c r="A167" t="inlineStr">
        <is>
          <t>5153-0000</t>
        </is>
      </c>
      <c r="B167" s="7" t="inlineStr">
        <is>
          <t>Asphalt &amp; Concrete Repairs</t>
        </is>
      </c>
      <c r="C167" s="3" t="n">
        <v>0</v>
      </c>
      <c r="D167" s="3" t="n">
        <v>0</v>
      </c>
      <c r="E167" s="3" t="n">
        <v>0</v>
      </c>
      <c r="F167" s="3" t="n">
        <v>0</v>
      </c>
      <c r="G167" s="3" t="n">
        <v>0</v>
      </c>
      <c r="H167" s="3" t="n">
        <v>0</v>
      </c>
      <c r="I167" s="3" t="n">
        <v>0</v>
      </c>
      <c r="J167" s="3" t="n">
        <v>0</v>
      </c>
      <c r="K167" s="3" t="n">
        <v>0</v>
      </c>
      <c r="L167" s="3" t="n">
        <v>0</v>
      </c>
      <c r="M167" s="3" t="n">
        <v>0</v>
      </c>
      <c r="N167" s="3" t="n">
        <v>0</v>
      </c>
      <c r="O167" s="3">
        <f>SUM(C167:N167)</f>
        <v/>
      </c>
      <c r="P167" t="inlineStr"/>
    </row>
    <row r="168">
      <c r="A168" t="inlineStr">
        <is>
          <t>5161-1100</t>
        </is>
      </c>
      <c r="B168" s="7" t="inlineStr">
        <is>
          <t>Floor Covering - Vinyl</t>
        </is>
      </c>
      <c r="C168" s="3" t="n">
        <v>0</v>
      </c>
      <c r="D168" s="3" t="n">
        <v>0</v>
      </c>
      <c r="E168" s="3" t="n">
        <v>0</v>
      </c>
      <c r="F168" s="3" t="n">
        <v>0</v>
      </c>
      <c r="G168" s="3" t="n">
        <v>0</v>
      </c>
      <c r="H168" s="3" t="n">
        <v>0</v>
      </c>
      <c r="I168" s="3" t="n">
        <v>0</v>
      </c>
      <c r="J168" s="3" t="n">
        <v>0</v>
      </c>
      <c r="K168" s="3" t="n">
        <v>0</v>
      </c>
      <c r="L168" s="3" t="n">
        <v>0</v>
      </c>
      <c r="M168" s="3" t="n">
        <v>0</v>
      </c>
      <c r="N168" s="3" t="n">
        <v>0</v>
      </c>
      <c r="O168" s="3">
        <f>SUM(C168:N168)</f>
        <v/>
      </c>
      <c r="P168" t="inlineStr"/>
    </row>
    <row r="169">
      <c r="A169" t="inlineStr">
        <is>
          <t>5162-0000</t>
        </is>
      </c>
      <c r="B169" s="7" t="inlineStr">
        <is>
          <t>Gates Opex</t>
        </is>
      </c>
      <c r="C169" s="3" t="n">
        <v>0</v>
      </c>
      <c r="D169" s="3" t="n">
        <v>0</v>
      </c>
      <c r="E169" s="3" t="n">
        <v>0</v>
      </c>
      <c r="F169" s="3" t="n">
        <v>0</v>
      </c>
      <c r="G169" s="3" t="n">
        <v>0</v>
      </c>
      <c r="H169" s="3" t="n">
        <v>0</v>
      </c>
      <c r="I169" s="3" t="n">
        <v>0</v>
      </c>
      <c r="J169" s="3" t="n">
        <v>0</v>
      </c>
      <c r="K169" s="3" t="n">
        <v>0</v>
      </c>
      <c r="L169" s="3" t="n">
        <v>0</v>
      </c>
      <c r="M169" s="3" t="n">
        <v>0</v>
      </c>
      <c r="N169" s="3" t="n">
        <v>0</v>
      </c>
      <c r="O169" s="3">
        <f>SUM(C169:N169)</f>
        <v/>
      </c>
      <c r="P169" t="inlineStr"/>
    </row>
    <row r="170">
      <c r="A170" t="inlineStr">
        <is>
          <t>5186-0000</t>
        </is>
      </c>
      <c r="B170" s="7" t="inlineStr">
        <is>
          <t>Window &amp; Sliding Glass Door Replacement</t>
        </is>
      </c>
      <c r="C170" s="3" t="n">
        <v>0</v>
      </c>
      <c r="D170" s="3" t="n">
        <v>0</v>
      </c>
      <c r="E170" s="3" t="n">
        <v>0</v>
      </c>
      <c r="F170" s="3" t="n">
        <v>0</v>
      </c>
      <c r="G170" s="3" t="n">
        <v>0</v>
      </c>
      <c r="H170" s="3" t="n">
        <v>0</v>
      </c>
      <c r="I170" s="3" t="n">
        <v>0</v>
      </c>
      <c r="J170" s="3" t="n">
        <v>0</v>
      </c>
      <c r="K170" s="3" t="n">
        <v>0</v>
      </c>
      <c r="L170" s="3" t="n">
        <v>0</v>
      </c>
      <c r="M170" s="3" t="n">
        <v>0</v>
      </c>
      <c r="N170" s="3" t="n">
        <v>0</v>
      </c>
      <c r="O170" s="3">
        <f>SUM(C170:N170)</f>
        <v/>
      </c>
      <c r="P170" t="inlineStr"/>
    </row>
    <row r="171">
      <c r="A171" t="inlineStr">
        <is>
          <t>5246-0000</t>
        </is>
      </c>
      <c r="B171" s="7" t="inlineStr">
        <is>
          <t>Fire Protection</t>
        </is>
      </c>
      <c r="C171" s="3" t="n">
        <v>0</v>
      </c>
      <c r="D171" s="3" t="n">
        <v>0</v>
      </c>
      <c r="E171" s="3" t="n">
        <v>0</v>
      </c>
      <c r="F171" s="3" t="n">
        <v>0</v>
      </c>
      <c r="G171" s="3" t="n">
        <v>0</v>
      </c>
      <c r="H171" s="3" t="n">
        <v>0</v>
      </c>
      <c r="I171" s="3" t="n">
        <v>0</v>
      </c>
      <c r="J171" s="3" t="n">
        <v>0</v>
      </c>
      <c r="K171" s="3" t="n">
        <v>0</v>
      </c>
      <c r="L171" s="3" t="n">
        <v>0</v>
      </c>
      <c r="M171" s="3" t="n">
        <v>0</v>
      </c>
      <c r="N171" s="3" t="n">
        <v>0</v>
      </c>
      <c r="O171" s="3">
        <f>SUM(C171:N171)</f>
        <v/>
      </c>
      <c r="P171" t="inlineStr"/>
    </row>
    <row r="172">
      <c r="B172" s="8" t="inlineStr">
        <is>
          <t>Subtotal</t>
        </is>
      </c>
      <c r="C172" s="9">
        <f>SUM(C165:C171)</f>
        <v/>
      </c>
      <c r="D172" s="9">
        <f>SUM(D165:D171)</f>
        <v/>
      </c>
      <c r="E172" s="9">
        <f>SUM(E165:E171)</f>
        <v/>
      </c>
      <c r="F172" s="9">
        <f>SUM(F165:F171)</f>
        <v/>
      </c>
      <c r="G172" s="9">
        <f>SUM(G165:G171)</f>
        <v/>
      </c>
      <c r="H172" s="9">
        <f>SUM(H165:H171)</f>
        <v/>
      </c>
      <c r="I172" s="9">
        <f>SUM(I165:I171)</f>
        <v/>
      </c>
      <c r="J172" s="9">
        <f>SUM(J165:J171)</f>
        <v/>
      </c>
      <c r="K172" s="9">
        <f>SUM(K165:K171)</f>
        <v/>
      </c>
      <c r="L172" s="9">
        <f>SUM(L165:L171)</f>
        <v/>
      </c>
      <c r="M172" s="9">
        <f>SUM(M165:M171)</f>
        <v/>
      </c>
      <c r="N172" s="9">
        <f>SUM(N165:N171)</f>
        <v/>
      </c>
      <c r="O172" s="9">
        <f>SUM(C172:N172)</f>
        <v/>
      </c>
    </row>
    <row r="174">
      <c r="B174" s="5" t="inlineStr">
        <is>
          <t>Total Maintenance &amp; Contracts</t>
        </is>
      </c>
      <c r="C174" s="10">
        <f>C129+C133+C137+C143+C149+C158+C162+C172</f>
        <v/>
      </c>
      <c r="D174" s="10">
        <f>D129+D133+D137+D143+D149+D158+D162+D172</f>
        <v/>
      </c>
      <c r="E174" s="10">
        <f>E129+E133+E137+E143+E149+E158+E162+E172</f>
        <v/>
      </c>
      <c r="F174" s="10">
        <f>F129+F133+F137+F143+F149+F158+F162+F172</f>
        <v/>
      </c>
      <c r="G174" s="10">
        <f>G129+G133+G137+G143+G149+G158+G162+G172</f>
        <v/>
      </c>
      <c r="H174" s="10">
        <f>H129+H133+H137+H143+H149+H158+H162+H172</f>
        <v/>
      </c>
      <c r="I174" s="10">
        <f>I129+I133+I137+I143+I149+I158+I162+I172</f>
        <v/>
      </c>
      <c r="J174" s="10">
        <f>J129+J133+J137+J143+J149+J158+J162+J172</f>
        <v/>
      </c>
      <c r="K174" s="10">
        <f>K129+K133+K137+K143+K149+K158+K162+K172</f>
        <v/>
      </c>
      <c r="L174" s="10">
        <f>L129+L133+L137+L143+L149+L158+L162+L172</f>
        <v/>
      </c>
      <c r="M174" s="10">
        <f>M129+M133+M137+M143+M149+M158+M162+M172</f>
        <v/>
      </c>
      <c r="N174" s="10">
        <f>N129+N133+N137+N143+N149+N158+N162+N172</f>
        <v/>
      </c>
      <c r="O174" s="10">
        <f>SUM(C174:N174)</f>
        <v/>
      </c>
    </row>
    <row r="176">
      <c r="B176" s="5" t="inlineStr">
        <is>
          <t>MARKETING</t>
        </is>
      </c>
    </row>
    <row r="177">
      <c r="B177" s="6" t="inlineStr">
        <is>
          <t>ADVERTISING/MARKETING/PROMOTIONS</t>
        </is>
      </c>
    </row>
    <row r="178">
      <c r="A178" t="inlineStr">
        <is>
          <t>5710-1010</t>
        </is>
      </c>
      <c r="B178" s="7" t="inlineStr">
        <is>
          <t>Marketing: Advertising - Ink</t>
        </is>
      </c>
      <c r="C178" s="3" t="n">
        <v>0</v>
      </c>
      <c r="D178" s="3" t="n">
        <v>0</v>
      </c>
      <c r="E178" s="3" t="n">
        <v>0</v>
      </c>
      <c r="F178" s="3" t="n">
        <v>258</v>
      </c>
      <c r="G178" s="3" t="n">
        <v>380.2</v>
      </c>
      <c r="H178" s="3" t="n">
        <v>258</v>
      </c>
      <c r="I178" s="3" t="n">
        <v>0</v>
      </c>
      <c r="J178" s="3" t="n">
        <v>129</v>
      </c>
      <c r="K178" s="3" t="n">
        <v>522.84</v>
      </c>
      <c r="L178" s="3" t="n">
        <v>0</v>
      </c>
      <c r="M178" s="3" t="n">
        <v>0</v>
      </c>
      <c r="N178" s="3" t="n">
        <v>0</v>
      </c>
      <c r="O178" s="3">
        <f>SUM(C178:N178)</f>
        <v/>
      </c>
      <c r="P178" t="inlineStr"/>
    </row>
    <row r="179">
      <c r="A179" t="inlineStr">
        <is>
          <t>5710-1040</t>
        </is>
      </c>
      <c r="B179" s="7" t="inlineStr">
        <is>
          <t>Marketing: Tools &amp; Software</t>
        </is>
      </c>
      <c r="C179" s="3" t="n">
        <v>4378</v>
      </c>
      <c r="D179" s="3" t="n">
        <v>528</v>
      </c>
      <c r="E179" s="3" t="n">
        <v>567</v>
      </c>
      <c r="F179" s="3" t="n">
        <v>617</v>
      </c>
      <c r="G179" s="3" t="n">
        <v>542</v>
      </c>
      <c r="H179" s="3" t="n">
        <v>542</v>
      </c>
      <c r="I179" s="3" t="n">
        <v>671</v>
      </c>
      <c r="J179" s="3" t="n">
        <v>565</v>
      </c>
      <c r="K179" s="3" t="n">
        <v>565</v>
      </c>
      <c r="L179" s="3" t="n">
        <v>565</v>
      </c>
      <c r="M179" s="3" t="n">
        <v>565</v>
      </c>
      <c r="N179" s="3" t="n">
        <v>526</v>
      </c>
      <c r="O179" s="3">
        <f>SUM(C179:N179)</f>
        <v/>
      </c>
      <c r="P179" t="inlineStr">
        <is>
          <t>FP&amp;A - please update to the following: total - $1014
Website - $200
Funnel - $304
Chat Meter - $50
Tour 24 - $460 [Jocelyn Wheeler, 10/27/24]</t>
        </is>
      </c>
    </row>
    <row r="180">
      <c r="A180" t="inlineStr">
        <is>
          <t>5710-1050</t>
        </is>
      </c>
      <c r="B180" s="7" t="inlineStr">
        <is>
          <t>Digital Strategy &amp; Advertising</t>
        </is>
      </c>
      <c r="C180" s="3" t="n">
        <v>1349</v>
      </c>
      <c r="D180" s="3" t="n">
        <v>5199</v>
      </c>
      <c r="E180" s="3" t="n">
        <v>3850</v>
      </c>
      <c r="F180" s="3" t="n">
        <v>3850</v>
      </c>
      <c r="G180" s="3" t="n">
        <v>3850</v>
      </c>
      <c r="H180" s="3" t="n">
        <v>3963.59</v>
      </c>
      <c r="I180" s="3" t="n">
        <v>2944.06</v>
      </c>
      <c r="J180" s="3" t="n">
        <v>1767</v>
      </c>
      <c r="K180" s="3" t="n">
        <v>4517</v>
      </c>
      <c r="L180" s="3" t="n">
        <v>9617</v>
      </c>
      <c r="M180" s="3" t="n">
        <v>6232</v>
      </c>
      <c r="N180" s="3" t="n">
        <v>6236.59</v>
      </c>
      <c r="O180" s="3">
        <f>SUM(C180:N180)</f>
        <v/>
      </c>
      <c r="P180" t="inlineStr">
        <is>
          <t>Apts.com $1232 through June 
Apt List - $39
Social - $1000
PPC - $2700
Brand - $300 [Jocelyn Wheeler, 11/10/24]</t>
        </is>
      </c>
    </row>
    <row r="181">
      <c r="A181" t="inlineStr">
        <is>
          <t>5715-0000</t>
        </is>
      </c>
      <c r="B181" s="7" t="inlineStr">
        <is>
          <t>Marketing: Leasing Hospitality</t>
        </is>
      </c>
      <c r="C181" s="3" t="n">
        <v>0</v>
      </c>
      <c r="D181" s="3" t="n">
        <v>476.5</v>
      </c>
      <c r="E181" s="3" t="n">
        <v>0</v>
      </c>
      <c r="F181" s="3" t="n">
        <v>109.74</v>
      </c>
      <c r="G181" s="3" t="n">
        <v>0</v>
      </c>
      <c r="H181" s="3" t="n">
        <v>699.72</v>
      </c>
      <c r="I181" s="3" t="n">
        <v>0</v>
      </c>
      <c r="J181" s="3" t="n">
        <v>0</v>
      </c>
      <c r="K181" s="3" t="n">
        <v>295.02</v>
      </c>
      <c r="L181" s="3" t="n">
        <v>134.34</v>
      </c>
      <c r="M181" s="3" t="n">
        <v>283.55</v>
      </c>
      <c r="N181" s="3" t="n">
        <v>202.02</v>
      </c>
      <c r="O181" s="3">
        <f>SUM(C181:N181)</f>
        <v/>
      </c>
      <c r="P181" t="inlineStr">
        <is>
          <t>refreshments [Jocelyn Wheeler, 10/27/24]</t>
        </is>
      </c>
    </row>
    <row r="182">
      <c r="A182" t="inlineStr">
        <is>
          <t>5720-0000</t>
        </is>
      </c>
      <c r="B182" s="7" t="inlineStr">
        <is>
          <t>Marketing: Resident Retention</t>
        </is>
      </c>
      <c r="C182" s="3" t="n">
        <v>0</v>
      </c>
      <c r="D182" s="3" t="n">
        <v>52.73</v>
      </c>
      <c r="E182" s="3" t="n">
        <v>0</v>
      </c>
      <c r="F182" s="3" t="n">
        <v>3148.03</v>
      </c>
      <c r="G182" s="3" t="n">
        <v>1135.74</v>
      </c>
      <c r="H182" s="3" t="n">
        <v>614.21</v>
      </c>
      <c r="I182" s="3" t="n">
        <v>508.48</v>
      </c>
      <c r="J182" s="3" t="n">
        <v>825.17</v>
      </c>
      <c r="K182" s="3" t="n">
        <v>699.04</v>
      </c>
      <c r="L182" s="3" t="n">
        <v>0</v>
      </c>
      <c r="M182" s="3" t="n">
        <v>266.91</v>
      </c>
      <c r="N182" s="3" t="n">
        <v>266.23</v>
      </c>
      <c r="O182" s="3">
        <f>SUM(C182:N182)</f>
        <v/>
      </c>
      <c r="P182" t="inlineStr">
        <is>
          <t>Resident events - $250 monthly 
June - $750 Summer Bash
October - $500 Halloween
November - $500 Thanksgiving
December - $750 Christmas
$250 quarterly resident renewal parties [Jocelyn Wheeler, 10/27/24]</t>
        </is>
      </c>
    </row>
    <row r="183">
      <c r="A183" t="inlineStr">
        <is>
          <t>5725-1000</t>
        </is>
      </c>
      <c r="B183" s="7" t="inlineStr">
        <is>
          <t>Marketing: Signage - Advertising</t>
        </is>
      </c>
      <c r="C183" s="3" t="n">
        <v>0</v>
      </c>
      <c r="D183" s="3" t="n">
        <v>0</v>
      </c>
      <c r="E183" s="3" t="n">
        <v>0</v>
      </c>
      <c r="F183" s="3" t="n">
        <v>0</v>
      </c>
      <c r="G183" s="3" t="n">
        <v>0</v>
      </c>
      <c r="H183" s="3" t="n">
        <v>0</v>
      </c>
      <c r="I183" s="3" t="n">
        <v>289.44</v>
      </c>
      <c r="J183" s="3" t="n">
        <v>0</v>
      </c>
      <c r="K183" s="3" t="n">
        <v>0</v>
      </c>
      <c r="L183" s="3" t="n">
        <v>0</v>
      </c>
      <c r="M183" s="3" t="n">
        <v>0</v>
      </c>
      <c r="N183" s="3" t="n">
        <v>0</v>
      </c>
      <c r="O183" s="3">
        <f>SUM(C183:N183)</f>
        <v/>
      </c>
      <c r="P183" t="inlineStr"/>
    </row>
    <row r="184">
      <c r="A184" t="inlineStr">
        <is>
          <t>5730-0000</t>
        </is>
      </c>
      <c r="B184" s="7" t="inlineStr">
        <is>
          <t>Marketing: Referral Fees</t>
        </is>
      </c>
      <c r="C184" s="3" t="n">
        <v>0</v>
      </c>
      <c r="D184" s="3" t="n">
        <v>0</v>
      </c>
      <c r="E184" s="3" t="n">
        <v>2000</v>
      </c>
      <c r="F184" s="3" t="n">
        <v>0</v>
      </c>
      <c r="G184" s="3" t="n">
        <v>1000</v>
      </c>
      <c r="H184" s="3" t="n">
        <v>1000</v>
      </c>
      <c r="I184" s="3" t="n">
        <v>500</v>
      </c>
      <c r="J184" s="3" t="n">
        <v>0</v>
      </c>
      <c r="K184" s="3" t="n">
        <v>0</v>
      </c>
      <c r="L184" s="3" t="n">
        <v>1000</v>
      </c>
      <c r="M184" s="3" t="n">
        <v>500</v>
      </c>
      <c r="N184" s="3" t="n">
        <v>0</v>
      </c>
      <c r="O184" s="3">
        <f>SUM(C184:N184)</f>
        <v/>
      </c>
      <c r="P184" t="inlineStr">
        <is>
          <t>1 per month to promote resident retention and a sense of community! [Jocelyn Wheeler, 10/27/24]</t>
        </is>
      </c>
    </row>
    <row r="185">
      <c r="A185" t="inlineStr">
        <is>
          <t>5735-0000</t>
        </is>
      </c>
      <c r="B185" s="7" t="inlineStr">
        <is>
          <t>Marketing: Locator Commissions</t>
        </is>
      </c>
      <c r="C185" s="3" t="n">
        <v>10214.6</v>
      </c>
      <c r="D185" s="3" t="n">
        <v>3837.3</v>
      </c>
      <c r="E185" s="3" t="n">
        <v>9725.549999999999</v>
      </c>
      <c r="F185" s="3" t="n">
        <v>4436.3</v>
      </c>
      <c r="G185" s="3" t="n">
        <v>-2127.4</v>
      </c>
      <c r="H185" s="3" t="n">
        <v>0</v>
      </c>
      <c r="I185" s="3" t="n">
        <v>2373.75</v>
      </c>
      <c r="J185" s="3" t="n">
        <v>1925</v>
      </c>
      <c r="K185" s="3" t="n">
        <v>0</v>
      </c>
      <c r="L185" s="3" t="n">
        <v>0</v>
      </c>
      <c r="M185" s="3" t="n">
        <v>0</v>
      </c>
      <c r="N185" s="3" t="n">
        <v>2822</v>
      </c>
      <c r="O185" s="3">
        <f>SUM(C185:N185)</f>
        <v/>
      </c>
      <c r="P185" t="inlineStr">
        <is>
          <t>the goal is to not use locator in 2025
apt list budgeting every other month. [Jocelyn Wheeler, 10/27/24]</t>
        </is>
      </c>
    </row>
    <row r="186">
      <c r="A186" t="inlineStr">
        <is>
          <t>5760-0000</t>
        </is>
      </c>
      <c r="B186" s="7" t="inlineStr">
        <is>
          <t>Marketing: Model Staging</t>
        </is>
      </c>
      <c r="C186" s="3" t="n">
        <v>0</v>
      </c>
      <c r="D186" s="3" t="n">
        <v>0</v>
      </c>
      <c r="E186" s="3" t="n">
        <v>0</v>
      </c>
      <c r="F186" s="3" t="n">
        <v>89.25</v>
      </c>
      <c r="G186" s="3" t="n">
        <v>0</v>
      </c>
      <c r="H186" s="3" t="n">
        <v>0</v>
      </c>
      <c r="I186" s="3" t="n">
        <v>0</v>
      </c>
      <c r="J186" s="3" t="n">
        <v>0</v>
      </c>
      <c r="K186" s="3" t="n">
        <v>0</v>
      </c>
      <c r="L186" s="3" t="n">
        <v>0</v>
      </c>
      <c r="M186" s="3" t="n">
        <v>0</v>
      </c>
      <c r="N186" s="3" t="n">
        <v>0</v>
      </c>
      <c r="O186" s="3">
        <f>SUM(C186:N186)</f>
        <v/>
      </c>
      <c r="P186" t="inlineStr"/>
    </row>
    <row r="187">
      <c r="A187" t="inlineStr">
        <is>
          <t>5770-0000</t>
        </is>
      </c>
      <c r="B187" s="7" t="inlineStr">
        <is>
          <t>Marketing: Other</t>
        </is>
      </c>
      <c r="C187" s="3" t="n">
        <v>149.56</v>
      </c>
      <c r="D187" s="3" t="n">
        <v>405.19</v>
      </c>
      <c r="E187" s="3" t="n">
        <v>149.56</v>
      </c>
      <c r="F187" s="3" t="n">
        <v>149.56</v>
      </c>
      <c r="G187" s="3" t="n">
        <v>149.56</v>
      </c>
      <c r="H187" s="3" t="n">
        <v>149.56</v>
      </c>
      <c r="I187" s="3" t="n">
        <v>149.56</v>
      </c>
      <c r="J187" s="3" t="n">
        <v>149.56</v>
      </c>
      <c r="K187" s="3" t="n">
        <v>149.56</v>
      </c>
      <c r="L187" s="3" t="n">
        <v>149.56</v>
      </c>
      <c r="M187" s="3" t="n">
        <v>149.56</v>
      </c>
      <c r="N187" s="3" t="n">
        <v>149.56</v>
      </c>
      <c r="O187" s="3">
        <f>SUM(C187:N187)</f>
        <v/>
      </c>
      <c r="P187" t="inlineStr">
        <is>
          <t>AptIQ
Canva [Jocelyn Wheeler, 10/27/24]</t>
        </is>
      </c>
    </row>
    <row r="188">
      <c r="A188" t="inlineStr">
        <is>
          <t>5780-0000</t>
        </is>
      </c>
      <c r="B188" s="7" t="inlineStr">
        <is>
          <t>Marketing: Reimb</t>
        </is>
      </c>
      <c r="C188" s="3" t="n">
        <v>230</v>
      </c>
      <c r="D188" s="3" t="n">
        <v>230</v>
      </c>
      <c r="E188" s="3" t="n">
        <v>230</v>
      </c>
      <c r="F188" s="3" t="n">
        <v>230</v>
      </c>
      <c r="G188" s="3" t="n">
        <v>230</v>
      </c>
      <c r="H188" s="3" t="n">
        <v>230</v>
      </c>
      <c r="I188" s="3" t="n">
        <v>230</v>
      </c>
      <c r="J188" s="3" t="n">
        <v>230</v>
      </c>
      <c r="K188" s="3" t="n">
        <v>230</v>
      </c>
      <c r="L188" s="3" t="n">
        <v>230</v>
      </c>
      <c r="M188" s="3" t="n">
        <v>230</v>
      </c>
      <c r="N188" s="3" t="n">
        <v>230</v>
      </c>
      <c r="O188" s="3">
        <f>SUM(C188:N188)</f>
        <v/>
      </c>
      <c r="P188" t="inlineStr">
        <is>
          <t>$1.10/unit
Includes:
● Creation and maintenance of the property's website
● GA4 google search console account (set up, account and events creation, google ads)
● Social accounts support (GBP, Facebook, Instagram)
● Marketing strategy, including budget/analysis/proposals, strategy calls with onsite team, master contract negotiation
● Performance tracking, new vendor setup and onboarding, PPC/SEO campaign set up and launch. [Jocelyn Wheeler, 10/27/24]</t>
        </is>
      </c>
    </row>
    <row r="189">
      <c r="B189" s="8" t="inlineStr">
        <is>
          <t>Subtotal</t>
        </is>
      </c>
      <c r="C189" s="9">
        <f>SUM(C178:C188)</f>
        <v/>
      </c>
      <c r="D189" s="9">
        <f>SUM(D178:D188)</f>
        <v/>
      </c>
      <c r="E189" s="9">
        <f>SUM(E178:E188)</f>
        <v/>
      </c>
      <c r="F189" s="9">
        <f>SUM(F178:F188)</f>
        <v/>
      </c>
      <c r="G189" s="9">
        <f>SUM(G178:G188)</f>
        <v/>
      </c>
      <c r="H189" s="9">
        <f>SUM(H178:H188)</f>
        <v/>
      </c>
      <c r="I189" s="9">
        <f>SUM(I178:I188)</f>
        <v/>
      </c>
      <c r="J189" s="9">
        <f>SUM(J178:J188)</f>
        <v/>
      </c>
      <c r="K189" s="9">
        <f>SUM(K178:K188)</f>
        <v/>
      </c>
      <c r="L189" s="9">
        <f>SUM(L178:L188)</f>
        <v/>
      </c>
      <c r="M189" s="9">
        <f>SUM(M178:M188)</f>
        <v/>
      </c>
      <c r="N189" s="9">
        <f>SUM(N178:N188)</f>
        <v/>
      </c>
      <c r="O189" s="9">
        <f>SUM(C189:N189)</f>
        <v/>
      </c>
    </row>
    <row r="191">
      <c r="B191" s="5" t="inlineStr">
        <is>
          <t>Total Marketing</t>
        </is>
      </c>
      <c r="C191" s="10">
        <f>C189</f>
        <v/>
      </c>
      <c r="D191" s="10">
        <f>D189</f>
        <v/>
      </c>
      <c r="E191" s="10">
        <f>E189</f>
        <v/>
      </c>
      <c r="F191" s="10">
        <f>F189</f>
        <v/>
      </c>
      <c r="G191" s="10">
        <f>G189</f>
        <v/>
      </c>
      <c r="H191" s="10">
        <f>H189</f>
        <v/>
      </c>
      <c r="I191" s="10">
        <f>I189</f>
        <v/>
      </c>
      <c r="J191" s="10">
        <f>J189</f>
        <v/>
      </c>
      <c r="K191" s="10">
        <f>K189</f>
        <v/>
      </c>
      <c r="L191" s="10">
        <f>L189</f>
        <v/>
      </c>
      <c r="M191" s="10">
        <f>M189</f>
        <v/>
      </c>
      <c r="N191" s="10">
        <f>N189</f>
        <v/>
      </c>
      <c r="O191" s="10">
        <f>SUM(C191:N191)</f>
        <v/>
      </c>
    </row>
    <row r="193">
      <c r="B193" s="5" t="inlineStr">
        <is>
          <t>G&amp;A &amp; IT</t>
        </is>
      </c>
    </row>
    <row r="194">
      <c r="B194" s="6" t="inlineStr">
        <is>
          <t>IT EXPENSES</t>
        </is>
      </c>
    </row>
    <row r="195">
      <c r="A195" t="inlineStr">
        <is>
          <t>5805-0000</t>
        </is>
      </c>
      <c r="B195" s="7" t="inlineStr">
        <is>
          <t>Software License &amp; Support Expense</t>
        </is>
      </c>
      <c r="C195" s="3" t="n">
        <v>1817.01</v>
      </c>
      <c r="D195" s="3" t="n">
        <v>1768.77</v>
      </c>
      <c r="E195" s="3" t="n">
        <v>2255.97</v>
      </c>
      <c r="F195" s="3" t="n">
        <v>5793.15</v>
      </c>
      <c r="G195" s="3" t="n">
        <v>1914.77</v>
      </c>
      <c r="H195" s="3" t="n">
        <v>1915.17</v>
      </c>
      <c r="I195" s="3" t="n">
        <v>1916.37</v>
      </c>
      <c r="J195" s="3" t="n">
        <v>1911.17</v>
      </c>
      <c r="K195" s="3" t="n">
        <v>1895.17</v>
      </c>
      <c r="L195" s="3" t="n">
        <v>2918.76</v>
      </c>
      <c r="M195" s="3" t="n">
        <v>2152.42</v>
      </c>
      <c r="N195" s="3" t="n">
        <v>1970.57</v>
      </c>
      <c r="O195" s="3">
        <f>SUM(C195:N195)</f>
        <v/>
      </c>
      <c r="P195" t="inlineStr">
        <is>
          <t>● $2.75/unit/month for IT Software and maintenance costs = $632.50
● $3.73/unit/month for Property Management Software = $857.90
● $3,000/year for purchasing and invoice management software platform (Coupa) $250
● $1.5/invoice for offline invoice processing x2 = $30
● $1/unit/month for pricing administration $230
Total: $5.25/unit/month + $3K/year (does not include offline invoice processing)
TOTAL = $2,000 [Jocelyn Wheeler, 11/10/24]</t>
        </is>
      </c>
    </row>
    <row r="196">
      <c r="A196" t="inlineStr">
        <is>
          <t>5811-0000</t>
        </is>
      </c>
      <c r="B196" s="7" t="inlineStr">
        <is>
          <t>Answering Service</t>
        </is>
      </c>
      <c r="C196" s="3" t="n">
        <v>133.25</v>
      </c>
      <c r="D196" s="3" t="n">
        <v>133.25</v>
      </c>
      <c r="E196" s="3" t="n">
        <v>133.25</v>
      </c>
      <c r="F196" s="3" t="n">
        <v>133.25</v>
      </c>
      <c r="G196" s="3" t="n">
        <v>133.25</v>
      </c>
      <c r="H196" s="3" t="n">
        <v>125</v>
      </c>
      <c r="I196" s="3" t="n">
        <v>0</v>
      </c>
      <c r="J196" s="3" t="n">
        <v>133.25</v>
      </c>
      <c r="K196" s="3" t="n">
        <v>133.25</v>
      </c>
      <c r="L196" s="3" t="n">
        <v>127</v>
      </c>
      <c r="M196" s="3" t="n">
        <v>133.25</v>
      </c>
      <c r="N196" s="3" t="n">
        <v>127</v>
      </c>
      <c r="O196" s="3">
        <f>SUM(C196:N196)</f>
        <v/>
      </c>
      <c r="P196" t="inlineStr">
        <is>
          <t>JobCall [Jocelyn Wheeler, 11/10/24]</t>
        </is>
      </c>
    </row>
    <row r="197">
      <c r="A197" t="inlineStr">
        <is>
          <t>5812-0000</t>
        </is>
      </c>
      <c r="B197" s="7" t="inlineStr">
        <is>
          <t>Phones Expense</t>
        </is>
      </c>
      <c r="C197" s="3" t="n">
        <v>400</v>
      </c>
      <c r="D197" s="3" t="n">
        <v>136.84</v>
      </c>
      <c r="E197" s="3" t="n">
        <v>165</v>
      </c>
      <c r="F197" s="3" t="n">
        <v>371.66</v>
      </c>
      <c r="G197" s="3" t="n">
        <v>159.03</v>
      </c>
      <c r="H197" s="3" t="n">
        <v>159.02</v>
      </c>
      <c r="I197" s="3" t="n">
        <v>370.14</v>
      </c>
      <c r="J197" s="3" t="n">
        <v>159.05</v>
      </c>
      <c r="K197" s="3" t="n">
        <v>159.04</v>
      </c>
      <c r="L197" s="3" t="n">
        <v>159.07</v>
      </c>
      <c r="M197" s="3" t="n">
        <v>374.75</v>
      </c>
      <c r="N197" s="3" t="n">
        <v>159.06</v>
      </c>
      <c r="O197" s="3">
        <f>SUM(C197:N197)</f>
        <v/>
      </c>
      <c r="P197" t="inlineStr">
        <is>
          <t>$160 + quarterly pool phones @ $212 [Jocelyn Wheeler, 10/27/24]</t>
        </is>
      </c>
    </row>
    <row r="198">
      <c r="A198" t="inlineStr">
        <is>
          <t>5813-0000</t>
        </is>
      </c>
      <c r="B198" s="7" t="inlineStr">
        <is>
          <t>Internet Expense</t>
        </is>
      </c>
      <c r="C198" s="3" t="n">
        <v>434.04</v>
      </c>
      <c r="D198" s="3" t="n">
        <v>542.99</v>
      </c>
      <c r="E198" s="3" t="n">
        <v>391.03</v>
      </c>
      <c r="F198" s="3" t="n">
        <v>241.92</v>
      </c>
      <c r="G198" s="3" t="n">
        <v>424.72</v>
      </c>
      <c r="H198" s="3" t="n">
        <v>80.64</v>
      </c>
      <c r="I198" s="3" t="n">
        <v>0</v>
      </c>
      <c r="J198" s="3" t="n">
        <v>252.68</v>
      </c>
      <c r="K198" s="3" t="n">
        <v>586</v>
      </c>
      <c r="L198" s="3" t="n">
        <v>344.08</v>
      </c>
      <c r="M198" s="3" t="n">
        <v>172.04</v>
      </c>
      <c r="N198" s="3" t="n">
        <v>172.04</v>
      </c>
      <c r="O198" s="3">
        <f>SUM(C198:N198)</f>
        <v/>
      </c>
      <c r="P198" t="inlineStr"/>
    </row>
    <row r="199">
      <c r="A199" t="inlineStr">
        <is>
          <t>5819-0000</t>
        </is>
      </c>
      <c r="B199" s="7" t="inlineStr">
        <is>
          <t>IT Reimb</t>
        </is>
      </c>
      <c r="C199" s="3" t="n">
        <v>230</v>
      </c>
      <c r="D199" s="3" t="n">
        <v>230</v>
      </c>
      <c r="E199" s="3" t="n">
        <v>575</v>
      </c>
      <c r="F199" s="3" t="n">
        <v>345</v>
      </c>
      <c r="G199" s="3" t="n">
        <v>345</v>
      </c>
      <c r="H199" s="3" t="n">
        <v>345</v>
      </c>
      <c r="I199" s="3" t="n">
        <v>345</v>
      </c>
      <c r="J199" s="3" t="n">
        <v>345</v>
      </c>
      <c r="K199" s="3" t="n">
        <v>345</v>
      </c>
      <c r="L199" s="3" t="n">
        <v>345</v>
      </c>
      <c r="M199" s="3" t="n">
        <v>345</v>
      </c>
      <c r="N199" s="3" t="n">
        <v>345</v>
      </c>
      <c r="O199" s="3">
        <f>SUM(C199:N199)</f>
        <v/>
      </c>
      <c r="P199" t="inlineStr">
        <is>
          <t>$1.50/unit/month
IT Helpdesk expenses to cover for:
● Network Monitoring and Maintenance of On-site Equipment
● Live Remote Desktop Support (hardware and software)
● PMS Support/Troubleshooting
● Tier 1 Security and Access-Control Technology Support (gates, cameras, parcel lockers) [Jocelyn Wheeler, 10/27/24]</t>
        </is>
      </c>
    </row>
    <row r="200">
      <c r="B200" s="8" t="inlineStr">
        <is>
          <t>Subtotal</t>
        </is>
      </c>
      <c r="C200" s="9">
        <f>SUM(C195:C199)</f>
        <v/>
      </c>
      <c r="D200" s="9">
        <f>SUM(D195:D199)</f>
        <v/>
      </c>
      <c r="E200" s="9">
        <f>SUM(E195:E199)</f>
        <v/>
      </c>
      <c r="F200" s="9">
        <f>SUM(F195:F199)</f>
        <v/>
      </c>
      <c r="G200" s="9">
        <f>SUM(G195:G199)</f>
        <v/>
      </c>
      <c r="H200" s="9">
        <f>SUM(H195:H199)</f>
        <v/>
      </c>
      <c r="I200" s="9">
        <f>SUM(I195:I199)</f>
        <v/>
      </c>
      <c r="J200" s="9">
        <f>SUM(J195:J199)</f>
        <v/>
      </c>
      <c r="K200" s="9">
        <f>SUM(K195:K199)</f>
        <v/>
      </c>
      <c r="L200" s="9">
        <f>SUM(L195:L199)</f>
        <v/>
      </c>
      <c r="M200" s="9">
        <f>SUM(M195:M199)</f>
        <v/>
      </c>
      <c r="N200" s="9">
        <f>SUM(N195:N199)</f>
        <v/>
      </c>
      <c r="O200" s="9">
        <f>SUM(C200:N200)</f>
        <v/>
      </c>
    </row>
    <row r="202">
      <c r="B202" s="6" t="inlineStr">
        <is>
          <t>OFFICE EXPENSES</t>
        </is>
      </c>
    </row>
    <row r="203">
      <c r="A203" t="inlineStr">
        <is>
          <t>5821-0000</t>
        </is>
      </c>
      <c r="B203" s="7" t="inlineStr">
        <is>
          <t>Kitchen Supplies</t>
        </is>
      </c>
      <c r="C203" s="3" t="n">
        <v>183.11</v>
      </c>
      <c r="D203" s="3" t="n">
        <v>0</v>
      </c>
      <c r="E203" s="3" t="n">
        <v>0</v>
      </c>
      <c r="F203" s="3" t="n">
        <v>0</v>
      </c>
      <c r="G203" s="3" t="n">
        <v>0</v>
      </c>
      <c r="H203" s="3" t="n">
        <v>0</v>
      </c>
      <c r="I203" s="3" t="n">
        <v>0</v>
      </c>
      <c r="J203" s="3" t="n">
        <v>0</v>
      </c>
      <c r="K203" s="3" t="n">
        <v>0</v>
      </c>
      <c r="L203" s="3" t="n">
        <v>0</v>
      </c>
      <c r="M203" s="3" t="n">
        <v>0</v>
      </c>
      <c r="N203" s="3" t="n">
        <v>0</v>
      </c>
      <c r="O203" s="3">
        <f>SUM(C203:N203)</f>
        <v/>
      </c>
      <c r="P203" t="inlineStr"/>
    </row>
    <row r="204">
      <c r="A204" t="inlineStr">
        <is>
          <t>5824-0000</t>
        </is>
      </c>
      <c r="B204" s="7" t="inlineStr">
        <is>
          <t>Miscellaneous Expense</t>
        </is>
      </c>
      <c r="C204" s="3" t="n">
        <v>2</v>
      </c>
      <c r="D204" s="3" t="n">
        <v>0</v>
      </c>
      <c r="E204" s="3" t="n">
        <v>0</v>
      </c>
      <c r="F204" s="3" t="n">
        <v>123.25</v>
      </c>
      <c r="G204" s="3" t="n">
        <v>0</v>
      </c>
      <c r="H204" s="3" t="n">
        <v>0</v>
      </c>
      <c r="I204" s="3" t="n">
        <v>0</v>
      </c>
      <c r="J204" s="3" t="n">
        <v>0</v>
      </c>
      <c r="K204" s="3" t="n">
        <v>0</v>
      </c>
      <c r="L204" s="3" t="n">
        <v>0</v>
      </c>
      <c r="M204" s="3" t="n">
        <v>0</v>
      </c>
      <c r="N204" s="3" t="n">
        <v>0</v>
      </c>
      <c r="O204" s="3">
        <f>SUM(C204:N204)</f>
        <v/>
      </c>
      <c r="P204" t="inlineStr"/>
    </row>
    <row r="205">
      <c r="A205" t="inlineStr">
        <is>
          <t>5826-0000</t>
        </is>
      </c>
      <c r="B205" s="7" t="inlineStr">
        <is>
          <t>Office Supplies &amp; Expenses</t>
        </is>
      </c>
      <c r="C205" s="3" t="n">
        <v>262.04</v>
      </c>
      <c r="D205" s="3" t="n">
        <v>315.73</v>
      </c>
      <c r="E205" s="3" t="n">
        <v>0</v>
      </c>
      <c r="F205" s="3" t="n">
        <v>1289</v>
      </c>
      <c r="G205" s="3" t="n">
        <v>368.26</v>
      </c>
      <c r="H205" s="3" t="n">
        <v>648.91</v>
      </c>
      <c r="I205" s="3" t="n">
        <v>445.69</v>
      </c>
      <c r="J205" s="3" t="n">
        <v>467.16</v>
      </c>
      <c r="K205" s="3" t="n">
        <v>101.89</v>
      </c>
      <c r="L205" s="3" t="n">
        <v>0</v>
      </c>
      <c r="M205" s="3" t="n">
        <v>178.87</v>
      </c>
      <c r="N205" s="3" t="n">
        <v>294.97</v>
      </c>
      <c r="O205" s="3">
        <f>SUM(C205:N205)</f>
        <v/>
      </c>
      <c r="P205" t="inlineStr">
        <is>
          <t>removing coffee orders from here in 2024. average otherwise. [Jocelyn Wheeler, 10/27/24]</t>
        </is>
      </c>
    </row>
    <row r="206">
      <c r="A206" t="inlineStr">
        <is>
          <t>5827-0000</t>
        </is>
      </c>
      <c r="B206" s="7" t="inlineStr">
        <is>
          <t>Printer Toner Cartridges</t>
        </is>
      </c>
      <c r="C206" s="3" t="n">
        <v>65.48</v>
      </c>
      <c r="D206" s="3" t="n">
        <v>365.08</v>
      </c>
      <c r="E206" s="3" t="n">
        <v>0</v>
      </c>
      <c r="F206" s="3" t="n">
        <v>243.21</v>
      </c>
      <c r="G206" s="3" t="n">
        <v>233.79</v>
      </c>
      <c r="H206" s="3" t="n">
        <v>0</v>
      </c>
      <c r="I206" s="3" t="n">
        <v>71.48999999999999</v>
      </c>
      <c r="J206" s="3" t="n">
        <v>130.83</v>
      </c>
      <c r="K206" s="3" t="n">
        <v>274.49</v>
      </c>
      <c r="L206" s="3" t="n">
        <v>243.54</v>
      </c>
      <c r="M206" s="3" t="n">
        <v>0</v>
      </c>
      <c r="N206" s="3" t="n">
        <v>0</v>
      </c>
      <c r="O206" s="3">
        <f>SUM(C206:N206)</f>
        <v/>
      </c>
      <c r="P206" t="inlineStr"/>
    </row>
    <row r="207">
      <c r="A207" t="inlineStr">
        <is>
          <t>5829-0000</t>
        </is>
      </c>
      <c r="B207" s="7" t="inlineStr">
        <is>
          <t>Postage</t>
        </is>
      </c>
      <c r="C207" s="3" t="n">
        <v>0</v>
      </c>
      <c r="D207" s="3" t="n">
        <v>0</v>
      </c>
      <c r="E207" s="3" t="n">
        <v>0</v>
      </c>
      <c r="F207" s="3" t="n">
        <v>0</v>
      </c>
      <c r="G207" s="3" t="n">
        <v>0</v>
      </c>
      <c r="H207" s="3" t="n">
        <v>31.2</v>
      </c>
      <c r="I207" s="3" t="n">
        <v>0</v>
      </c>
      <c r="J207" s="3" t="n">
        <v>0</v>
      </c>
      <c r="K207" s="3" t="n">
        <v>0</v>
      </c>
      <c r="L207" s="3" t="n">
        <v>0</v>
      </c>
      <c r="M207" s="3" t="n">
        <v>83.34</v>
      </c>
      <c r="N207" s="3" t="n">
        <v>83.34</v>
      </c>
      <c r="O207" s="3">
        <f>SUM(C207:N207)</f>
        <v/>
      </c>
      <c r="P207" t="inlineStr"/>
    </row>
    <row r="208">
      <c r="B208" s="8" t="inlineStr">
        <is>
          <t>Subtotal</t>
        </is>
      </c>
      <c r="C208" s="9">
        <f>SUM(C203:C207)</f>
        <v/>
      </c>
      <c r="D208" s="9">
        <f>SUM(D203:D207)</f>
        <v/>
      </c>
      <c r="E208" s="9">
        <f>SUM(E203:E207)</f>
        <v/>
      </c>
      <c r="F208" s="9">
        <f>SUM(F203:F207)</f>
        <v/>
      </c>
      <c r="G208" s="9">
        <f>SUM(G203:G207)</f>
        <v/>
      </c>
      <c r="H208" s="9">
        <f>SUM(H203:H207)</f>
        <v/>
      </c>
      <c r="I208" s="9">
        <f>SUM(I203:I207)</f>
        <v/>
      </c>
      <c r="J208" s="9">
        <f>SUM(J203:J207)</f>
        <v/>
      </c>
      <c r="K208" s="9">
        <f>SUM(K203:K207)</f>
        <v/>
      </c>
      <c r="L208" s="9">
        <f>SUM(L203:L207)</f>
        <v/>
      </c>
      <c r="M208" s="9">
        <f>SUM(M203:M207)</f>
        <v/>
      </c>
      <c r="N208" s="9">
        <f>SUM(N203:N207)</f>
        <v/>
      </c>
      <c r="O208" s="9">
        <f>SUM(C208:N208)</f>
        <v/>
      </c>
    </row>
    <row r="210">
      <c r="B210" s="6" t="inlineStr">
        <is>
          <t>EVICTION EXPENSES</t>
        </is>
      </c>
    </row>
    <row r="211">
      <c r="A211" t="inlineStr">
        <is>
          <t>5861-0000</t>
        </is>
      </c>
      <c r="B211" s="7" t="inlineStr">
        <is>
          <t>Eviction: Legal Expenses</t>
        </is>
      </c>
      <c r="C211" s="3" t="n">
        <v>1685.4</v>
      </c>
      <c r="D211" s="3" t="n">
        <v>1475.34</v>
      </c>
      <c r="E211" s="3" t="n">
        <v>545.13</v>
      </c>
      <c r="F211" s="3" t="n">
        <v>752.87</v>
      </c>
      <c r="G211" s="3" t="n">
        <v>0</v>
      </c>
      <c r="H211" s="3" t="n">
        <v>807.53</v>
      </c>
      <c r="I211" s="3" t="n">
        <v>419.8</v>
      </c>
      <c r="J211" s="3" t="n">
        <v>0</v>
      </c>
      <c r="K211" s="3" t="n">
        <v>0</v>
      </c>
      <c r="L211" s="3" t="n">
        <v>0</v>
      </c>
      <c r="M211" s="3" t="n">
        <v>0</v>
      </c>
      <c r="N211" s="3" t="n">
        <v>836</v>
      </c>
      <c r="O211" s="3">
        <f>SUM(C211:N211)</f>
        <v/>
      </c>
      <c r="P211" t="inlineStr">
        <is>
          <t>average if we go through with the Writ [Jocelyn Wheeler, 10/27/24]</t>
        </is>
      </c>
    </row>
    <row r="212">
      <c r="B212" s="8" t="inlineStr">
        <is>
          <t>Subtotal</t>
        </is>
      </c>
      <c r="C212" s="9">
        <f>SUM(C211:C211)</f>
        <v/>
      </c>
      <c r="D212" s="9">
        <f>SUM(D211:D211)</f>
        <v/>
      </c>
      <c r="E212" s="9">
        <f>SUM(E211:E211)</f>
        <v/>
      </c>
      <c r="F212" s="9">
        <f>SUM(F211:F211)</f>
        <v/>
      </c>
      <c r="G212" s="9">
        <f>SUM(G211:G211)</f>
        <v/>
      </c>
      <c r="H212" s="9">
        <f>SUM(H211:H211)</f>
        <v/>
      </c>
      <c r="I212" s="9">
        <f>SUM(I211:I211)</f>
        <v/>
      </c>
      <c r="J212" s="9">
        <f>SUM(J211:J211)</f>
        <v/>
      </c>
      <c r="K212" s="9">
        <f>SUM(K211:K211)</f>
        <v/>
      </c>
      <c r="L212" s="9">
        <f>SUM(L211:L211)</f>
        <v/>
      </c>
      <c r="M212" s="9">
        <f>SUM(M211:M211)</f>
        <v/>
      </c>
      <c r="N212" s="9">
        <f>SUM(N211:N211)</f>
        <v/>
      </c>
      <c r="O212" s="9">
        <f>SUM(C212:N212)</f>
        <v/>
      </c>
    </row>
    <row r="214">
      <c r="B214" s="6" t="inlineStr">
        <is>
          <t>OTHER G &amp; A EXPENSES</t>
        </is>
      </c>
    </row>
    <row r="215">
      <c r="A215" t="inlineStr">
        <is>
          <t>5031-0000</t>
        </is>
      </c>
      <c r="B215" s="7" t="inlineStr">
        <is>
          <t>Hiring Expenses</t>
        </is>
      </c>
      <c r="C215" s="3" t="n">
        <v>0</v>
      </c>
      <c r="D215" s="3" t="n">
        <v>0</v>
      </c>
      <c r="E215" s="3" t="n">
        <v>0</v>
      </c>
      <c r="F215" s="3" t="n">
        <v>68</v>
      </c>
      <c r="G215" s="3" t="n">
        <v>54.99</v>
      </c>
      <c r="H215" s="3" t="n">
        <v>54.99</v>
      </c>
      <c r="I215" s="3" t="n">
        <v>68</v>
      </c>
      <c r="J215" s="3" t="n">
        <v>0</v>
      </c>
      <c r="K215" s="3" t="n">
        <v>0</v>
      </c>
      <c r="L215" s="3" t="n">
        <v>240.97</v>
      </c>
      <c r="M215" s="3" t="n">
        <v>0</v>
      </c>
      <c r="N215" s="3" t="n">
        <v>258.99</v>
      </c>
      <c r="O215" s="3">
        <f>SUM(C215:N215)</f>
        <v/>
      </c>
      <c r="P215" t="inlineStr">
        <is>
          <t>one new hire
Notch Mentor [Jocelyn Wheeler, 11/10/24]</t>
        </is>
      </c>
    </row>
    <row r="216">
      <c r="A216" t="inlineStr">
        <is>
          <t>5750-0000</t>
        </is>
      </c>
      <c r="B216" s="7" t="inlineStr">
        <is>
          <t>Customer Screening</t>
        </is>
      </c>
      <c r="C216" s="3" t="n">
        <v>269.26</v>
      </c>
      <c r="D216" s="3" t="n">
        <v>772.84</v>
      </c>
      <c r="E216" s="3" t="n">
        <v>98.8</v>
      </c>
      <c r="F216" s="3" t="n">
        <v>478.34</v>
      </c>
      <c r="G216" s="3" t="n">
        <v>276.42</v>
      </c>
      <c r="H216" s="3" t="n">
        <v>554.38</v>
      </c>
      <c r="I216" s="3" t="n">
        <v>395.56</v>
      </c>
      <c r="J216" s="3" t="n">
        <v>142.19</v>
      </c>
      <c r="K216" s="3" t="n">
        <v>775.48</v>
      </c>
      <c r="L216" s="3" t="n">
        <v>0</v>
      </c>
      <c r="M216" s="3" t="n">
        <v>273.16</v>
      </c>
      <c r="N216" s="3" t="n">
        <v>391.56</v>
      </c>
      <c r="O216" s="3">
        <f>SUM(C216:N216)</f>
        <v/>
      </c>
      <c r="P216" t="inlineStr"/>
    </row>
    <row r="217">
      <c r="A217" t="inlineStr">
        <is>
          <t>5765-0000</t>
        </is>
      </c>
      <c r="B217" s="7" t="inlineStr">
        <is>
          <t>Uniforms</t>
        </is>
      </c>
      <c r="C217" s="3" t="n">
        <v>0</v>
      </c>
      <c r="D217" s="3" t="n">
        <v>0</v>
      </c>
      <c r="E217" s="3" t="n">
        <v>0</v>
      </c>
      <c r="F217" s="3" t="n">
        <v>0</v>
      </c>
      <c r="G217" s="3" t="n">
        <v>0</v>
      </c>
      <c r="H217" s="3" t="n">
        <v>0</v>
      </c>
      <c r="I217" s="3" t="n">
        <v>190.76</v>
      </c>
      <c r="J217" s="3" t="n">
        <v>0</v>
      </c>
      <c r="K217" s="3" t="n">
        <v>0</v>
      </c>
      <c r="L217" s="3" t="n">
        <v>0</v>
      </c>
      <c r="M217" s="3" t="n">
        <v>0</v>
      </c>
      <c r="N217" s="3" t="n">
        <v>0</v>
      </c>
      <c r="O217" s="3">
        <f>SUM(C217:N217)</f>
        <v/>
      </c>
      <c r="P217" t="inlineStr">
        <is>
          <t>FP&amp;A - please change to $92
$500 per maint. employee amortized - $1,100/12 = $92
$500x2 = $1000
$500/5 = $100 [Jocelyn Wheeler, 10/27/24]</t>
        </is>
      </c>
    </row>
    <row r="218">
      <c r="A218" t="inlineStr">
        <is>
          <t>5901-0000</t>
        </is>
      </c>
      <c r="B218" s="7" t="inlineStr">
        <is>
          <t>Bank Fees</t>
        </is>
      </c>
      <c r="C218" s="3" t="n">
        <v>3741.07</v>
      </c>
      <c r="D218" s="3" t="n">
        <v>3731.38</v>
      </c>
      <c r="E218" s="3" t="n">
        <v>3766.23</v>
      </c>
      <c r="F218" s="3" t="n">
        <v>4114.24</v>
      </c>
      <c r="G218" s="3" t="n">
        <v>3627.29</v>
      </c>
      <c r="H218" s="3" t="n">
        <v>3616.07</v>
      </c>
      <c r="I218" s="3" t="n">
        <v>3894.76</v>
      </c>
      <c r="J218" s="3" t="n">
        <v>4289.84</v>
      </c>
      <c r="K218" s="3" t="n">
        <v>3912.18</v>
      </c>
      <c r="L218" s="3" t="n">
        <v>4219.08</v>
      </c>
      <c r="M218" s="3" t="n">
        <v>3925.56</v>
      </c>
      <c r="N218" s="3" t="n">
        <v>421.7</v>
      </c>
      <c r="O218" s="3">
        <f>SUM(C218:N218)</f>
        <v/>
      </c>
      <c r="P218" t="inlineStr"/>
    </row>
    <row r="219">
      <c r="A219" t="inlineStr">
        <is>
          <t>5905-0000</t>
        </is>
      </c>
      <c r="B219" s="7" t="inlineStr">
        <is>
          <t>Dues &amp; Subscriptions</t>
        </is>
      </c>
      <c r="C219" s="3" t="n">
        <v>767.1799999999999</v>
      </c>
      <c r="D219" s="3" t="n">
        <v>0</v>
      </c>
      <c r="E219" s="3" t="n">
        <v>874.91</v>
      </c>
      <c r="F219" s="3" t="n">
        <v>338.95</v>
      </c>
      <c r="G219" s="3" t="n">
        <v>345.36</v>
      </c>
      <c r="H219" s="3" t="n">
        <v>338.95</v>
      </c>
      <c r="I219" s="3" t="n">
        <v>511.45</v>
      </c>
      <c r="J219" s="3" t="n">
        <v>338.95</v>
      </c>
      <c r="K219" s="3" t="n">
        <v>348.95</v>
      </c>
      <c r="L219" s="3" t="n">
        <v>348.95</v>
      </c>
      <c r="M219" s="3" t="n">
        <v>291.45</v>
      </c>
      <c r="N219" s="3" t="n">
        <v>348.95</v>
      </c>
      <c r="O219" s="3">
        <f>SUM(C219:N219)</f>
        <v/>
      </c>
      <c r="P219" t="inlineStr">
        <is>
          <t>MyQ (Branson) - $292
Mood Media - $56 [Jocelyn Wheeler, 11/11/24]</t>
        </is>
      </c>
    </row>
    <row r="220">
      <c r="A220" t="inlineStr">
        <is>
          <t>5906-0000</t>
        </is>
      </c>
      <c r="B220" s="7" t="inlineStr">
        <is>
          <t>Teammate Relations</t>
        </is>
      </c>
      <c r="C220" s="3" t="n">
        <v>202.21</v>
      </c>
      <c r="D220" s="3" t="n">
        <v>19.73</v>
      </c>
      <c r="E220" s="3" t="n">
        <v>408.07</v>
      </c>
      <c r="F220" s="3" t="n">
        <v>713.9</v>
      </c>
      <c r="G220" s="3" t="n">
        <v>283.39</v>
      </c>
      <c r="H220" s="3" t="n">
        <v>588.08</v>
      </c>
      <c r="I220" s="3" t="n">
        <v>209.07</v>
      </c>
      <c r="J220" s="3" t="n">
        <v>71.51000000000001</v>
      </c>
      <c r="K220" s="3" t="n">
        <v>47.69</v>
      </c>
      <c r="L220" s="3" t="n">
        <v>174</v>
      </c>
      <c r="M220" s="3" t="n">
        <v>40.87</v>
      </c>
      <c r="N220" s="3" t="n">
        <v>59.46</v>
      </c>
      <c r="O220" s="3">
        <f>SUM(C220:N220)</f>
        <v/>
      </c>
      <c r="P220" t="inlineStr"/>
    </row>
    <row r="221">
      <c r="A221" t="inlineStr">
        <is>
          <t>5907-0000</t>
        </is>
      </c>
      <c r="B221" s="7" t="inlineStr">
        <is>
          <t>Renter's Liability Insurance Premium</t>
        </is>
      </c>
      <c r="C221" s="3" t="n">
        <v>2340</v>
      </c>
      <c r="D221" s="3" t="n">
        <v>2124</v>
      </c>
      <c r="E221" s="3" t="n">
        <v>588</v>
      </c>
      <c r="F221" s="3" t="n">
        <v>2580</v>
      </c>
      <c r="G221" s="3" t="n">
        <v>2592</v>
      </c>
      <c r="H221" s="3" t="n">
        <v>2532</v>
      </c>
      <c r="I221" s="3" t="n">
        <v>2532</v>
      </c>
      <c r="J221" s="3" t="n">
        <v>2568</v>
      </c>
      <c r="K221" s="3" t="n">
        <v>2496</v>
      </c>
      <c r="L221" s="3" t="n">
        <v>2496</v>
      </c>
      <c r="M221" s="3" t="n">
        <v>2400</v>
      </c>
      <c r="N221" s="3" t="n">
        <v>2592</v>
      </c>
      <c r="O221" s="3">
        <f>SUM(C221:N221)</f>
        <v/>
      </c>
      <c r="P221" t="inlineStr">
        <is>
          <t>100% adoptions @ $12 [Jocelyn Wheeler, 10/27/24]</t>
        </is>
      </c>
    </row>
    <row r="222">
      <c r="A222" t="inlineStr">
        <is>
          <t>5908-0000</t>
        </is>
      </c>
      <c r="B222" s="7" t="inlineStr">
        <is>
          <t>Credit Builder Expense</t>
        </is>
      </c>
      <c r="C222" s="3" t="n">
        <v>51.96</v>
      </c>
      <c r="D222" s="3" t="n">
        <v>64.95</v>
      </c>
      <c r="E222" s="3" t="n">
        <v>68.2</v>
      </c>
      <c r="F222" s="3" t="n">
        <v>71.45</v>
      </c>
      <c r="G222" s="3" t="n">
        <v>74.69</v>
      </c>
      <c r="H222" s="3" t="n">
        <v>152.63</v>
      </c>
      <c r="I222" s="3" t="n">
        <v>90.93000000000001</v>
      </c>
      <c r="J222" s="3" t="n">
        <v>147</v>
      </c>
      <c r="K222" s="3" t="n">
        <v>184.18</v>
      </c>
      <c r="L222" s="3" t="n">
        <v>219.93</v>
      </c>
      <c r="M222" s="3" t="n">
        <v>150</v>
      </c>
      <c r="N222" s="3" t="n">
        <v>357.38</v>
      </c>
      <c r="O222" s="3">
        <f>SUM(C222:N222)</f>
        <v/>
      </c>
      <c r="P222" t="inlineStr">
        <is>
          <t>no budgeted income, so no expense. if we receive income, there will be an expense. [Jocelyn Wheeler, 10/27/24]</t>
        </is>
      </c>
    </row>
    <row r="223">
      <c r="A223" t="inlineStr">
        <is>
          <t>5909-0000</t>
        </is>
      </c>
      <c r="B223" s="7" t="inlineStr">
        <is>
          <t>Waiver Deposit Expense</t>
        </is>
      </c>
      <c r="C223" s="3" t="n">
        <v>3307.05</v>
      </c>
      <c r="D223" s="3" t="n">
        <v>3539.66</v>
      </c>
      <c r="E223" s="3" t="n">
        <v>3836.75</v>
      </c>
      <c r="F223" s="3" t="n">
        <v>3656.1</v>
      </c>
      <c r="G223" s="3" t="n">
        <v>3745.47</v>
      </c>
      <c r="H223" s="3" t="n">
        <v>3770.6</v>
      </c>
      <c r="I223" s="3" t="n">
        <v>4201.92</v>
      </c>
      <c r="J223" s="3" t="n">
        <v>4213.53</v>
      </c>
      <c r="K223" s="3" t="n">
        <v>3723.63</v>
      </c>
      <c r="L223" s="3" t="n">
        <v>4237.22</v>
      </c>
      <c r="M223" s="3" t="n">
        <v>1937.1</v>
      </c>
      <c r="N223" s="3" t="n">
        <v>3657.28</v>
      </c>
      <c r="O223" s="3">
        <f>SUM(C223:N223)</f>
        <v/>
      </c>
      <c r="P223" t="inlineStr">
        <is>
          <t>max 100% adoption @ $12
we should assume only 50% adoption [Jocelyn Wheeler, 10/27/24]</t>
        </is>
      </c>
    </row>
    <row r="224">
      <c r="A224" t="inlineStr">
        <is>
          <t>5912-0000</t>
        </is>
      </c>
      <c r="B224" s="7" t="inlineStr">
        <is>
          <t>License &amp; Permit Fee</t>
        </is>
      </c>
      <c r="C224" s="3" t="n">
        <v>0</v>
      </c>
      <c r="D224" s="3" t="n">
        <v>0</v>
      </c>
      <c r="E224" s="3" t="n">
        <v>0</v>
      </c>
      <c r="F224" s="3" t="n">
        <v>30.55</v>
      </c>
      <c r="G224" s="3" t="n">
        <v>0</v>
      </c>
      <c r="H224" s="3" t="n">
        <v>0</v>
      </c>
      <c r="I224" s="3" t="n">
        <v>448.5</v>
      </c>
      <c r="J224" s="3" t="n">
        <v>0</v>
      </c>
      <c r="K224" s="3" t="n">
        <v>0</v>
      </c>
      <c r="L224" s="3" t="n">
        <v>0</v>
      </c>
      <c r="M224" s="3" t="n">
        <v>0</v>
      </c>
      <c r="N224" s="3" t="n">
        <v>0</v>
      </c>
      <c r="O224" s="3">
        <f>SUM(C224:N224)</f>
        <v/>
      </c>
      <c r="P224" t="inlineStr">
        <is>
          <t>April - AATC
June - Pool permit [Jocelyn Wheeler, 11/11/24]</t>
        </is>
      </c>
    </row>
    <row r="225">
      <c r="A225" t="inlineStr">
        <is>
          <t>5916-0000</t>
        </is>
      </c>
      <c r="B225" s="7" t="inlineStr">
        <is>
          <t>Training/Education/Conferences</t>
        </is>
      </c>
      <c r="C225" s="3" t="n">
        <v>0</v>
      </c>
      <c r="D225" s="3" t="n">
        <v>113.66</v>
      </c>
      <c r="E225" s="3" t="n">
        <v>56.83</v>
      </c>
      <c r="F225" s="3" t="n">
        <v>56.83</v>
      </c>
      <c r="G225" s="3" t="n">
        <v>56.83</v>
      </c>
      <c r="H225" s="3" t="n">
        <v>556.83</v>
      </c>
      <c r="I225" s="3" t="n">
        <v>56.83</v>
      </c>
      <c r="J225" s="3" t="n">
        <v>56.83</v>
      </c>
      <c r="K225" s="3" t="n">
        <v>60.72</v>
      </c>
      <c r="L225" s="3" t="n">
        <v>60.72</v>
      </c>
      <c r="M225" s="3" t="n">
        <v>60.72</v>
      </c>
      <c r="N225" s="3" t="n">
        <v>60.72</v>
      </c>
      <c r="O225" s="3">
        <f>SUM(C225:N225)</f>
        <v/>
      </c>
      <c r="P225" t="inlineStr">
        <is>
          <t>● $0.295/unit/month for E-Learning Course Library
● $500/year for Interplay Learning [Jocelyn Wheeler, 10/27/24]</t>
        </is>
      </c>
    </row>
    <row r="226">
      <c r="A226" t="inlineStr">
        <is>
          <t>5956-0000</t>
        </is>
      </c>
      <c r="B226" s="7" t="inlineStr">
        <is>
          <t>Other Professional Services</t>
        </is>
      </c>
      <c r="C226" s="3" t="n">
        <v>55</v>
      </c>
      <c r="D226" s="3" t="n">
        <v>0</v>
      </c>
      <c r="E226" s="3" t="n">
        <v>0</v>
      </c>
      <c r="F226" s="3" t="n">
        <v>0</v>
      </c>
      <c r="G226" s="3" t="n">
        <v>0</v>
      </c>
      <c r="H226" s="3" t="n">
        <v>0</v>
      </c>
      <c r="I226" s="3" t="n">
        <v>0</v>
      </c>
      <c r="J226" s="3" t="n">
        <v>0</v>
      </c>
      <c r="K226" s="3" t="n">
        <v>0</v>
      </c>
      <c r="L226" s="3" t="n">
        <v>0</v>
      </c>
      <c r="M226" s="3" t="n">
        <v>0</v>
      </c>
      <c r="N226" s="3" t="n">
        <v>0</v>
      </c>
      <c r="O226" s="3">
        <f>SUM(C226:N226)</f>
        <v/>
      </c>
      <c r="P226" t="inlineStr"/>
    </row>
    <row r="227">
      <c r="B227" s="8" t="inlineStr">
        <is>
          <t>Subtotal</t>
        </is>
      </c>
      <c r="C227" s="9">
        <f>SUM(C215:C226)</f>
        <v/>
      </c>
      <c r="D227" s="9">
        <f>SUM(D215:D226)</f>
        <v/>
      </c>
      <c r="E227" s="9">
        <f>SUM(E215:E226)</f>
        <v/>
      </c>
      <c r="F227" s="9">
        <f>SUM(F215:F226)</f>
        <v/>
      </c>
      <c r="G227" s="9">
        <f>SUM(G215:G226)</f>
        <v/>
      </c>
      <c r="H227" s="9">
        <f>SUM(H215:H226)</f>
        <v/>
      </c>
      <c r="I227" s="9">
        <f>SUM(I215:I226)</f>
        <v/>
      </c>
      <c r="J227" s="9">
        <f>SUM(J215:J226)</f>
        <v/>
      </c>
      <c r="K227" s="9">
        <f>SUM(K215:K226)</f>
        <v/>
      </c>
      <c r="L227" s="9">
        <f>SUM(L215:L226)</f>
        <v/>
      </c>
      <c r="M227" s="9">
        <f>SUM(M215:M226)</f>
        <v/>
      </c>
      <c r="N227" s="9">
        <f>SUM(N215:N226)</f>
        <v/>
      </c>
      <c r="O227" s="9">
        <f>SUM(C227:N227)</f>
        <v/>
      </c>
    </row>
    <row r="229">
      <c r="B229" s="5" t="inlineStr">
        <is>
          <t>Total G&amp;A &amp; IT</t>
        </is>
      </c>
      <c r="C229" s="10">
        <f>C200+C208+C212+C227</f>
        <v/>
      </c>
      <c r="D229" s="10">
        <f>D200+D208+D212+D227</f>
        <v/>
      </c>
      <c r="E229" s="10">
        <f>E200+E208+E212+E227</f>
        <v/>
      </c>
      <c r="F229" s="10">
        <f>F200+F208+F212+F227</f>
        <v/>
      </c>
      <c r="G229" s="10">
        <f>G200+G208+G212+G227</f>
        <v/>
      </c>
      <c r="H229" s="10">
        <f>H200+H208+H212+H227</f>
        <v/>
      </c>
      <c r="I229" s="10">
        <f>I200+I208+I212+I227</f>
        <v/>
      </c>
      <c r="J229" s="10">
        <f>J200+J208+J212+J227</f>
        <v/>
      </c>
      <c r="K229" s="10">
        <f>K200+K208+K212+K227</f>
        <v/>
      </c>
      <c r="L229" s="10">
        <f>L200+L208+L212+L227</f>
        <v/>
      </c>
      <c r="M229" s="10">
        <f>M200+M208+M212+M227</f>
        <v/>
      </c>
      <c r="N229" s="10">
        <f>N200+N208+N212+N227</f>
        <v/>
      </c>
      <c r="O229" s="10">
        <f>SUM(C229:N229)</f>
        <v/>
      </c>
    </row>
    <row r="231">
      <c r="B231" s="5" t="inlineStr">
        <is>
          <t>UTILITIES</t>
        </is>
      </c>
    </row>
    <row r="232">
      <c r="B232" s="6" t="inlineStr">
        <is>
          <t>ELECTRICAL OPEX</t>
        </is>
      </c>
    </row>
    <row r="233">
      <c r="A233" t="inlineStr">
        <is>
          <t>5105-1000</t>
        </is>
      </c>
      <c r="B233" s="7" t="inlineStr">
        <is>
          <t>Electrical Supplies</t>
        </is>
      </c>
      <c r="C233" s="3" t="n">
        <v>0</v>
      </c>
      <c r="D233" s="3" t="n">
        <v>0</v>
      </c>
      <c r="E233" s="3" t="n">
        <v>0</v>
      </c>
      <c r="F233" s="3" t="n">
        <v>0</v>
      </c>
      <c r="G233" s="3" t="n">
        <v>0</v>
      </c>
      <c r="H233" s="3" t="n">
        <v>0</v>
      </c>
      <c r="I233" s="3" t="n">
        <v>0</v>
      </c>
      <c r="J233" s="3" t="n">
        <v>0</v>
      </c>
      <c r="K233" s="3" t="n">
        <v>0</v>
      </c>
      <c r="L233" s="3" t="n">
        <v>0</v>
      </c>
      <c r="M233" s="3" t="n">
        <v>0</v>
      </c>
      <c r="N233" s="3" t="n">
        <v>0</v>
      </c>
      <c r="O233" s="3">
        <f>SUM(C233:N233)</f>
        <v/>
      </c>
      <c r="P233" t="inlineStr">
        <is>
          <t>warranty is ending [Jocelyn Wheeler, 10/27/24]</t>
        </is>
      </c>
    </row>
    <row r="234">
      <c r="A234" t="inlineStr">
        <is>
          <t>5105-4000</t>
        </is>
      </c>
      <c r="B234" s="7" t="inlineStr">
        <is>
          <t>Electrical Services</t>
        </is>
      </c>
      <c r="C234" s="3" t="n">
        <v>0</v>
      </c>
      <c r="D234" s="3" t="n">
        <v>0</v>
      </c>
      <c r="E234" s="3" t="n">
        <v>0</v>
      </c>
      <c r="F234" s="3" t="n">
        <v>0</v>
      </c>
      <c r="G234" s="3" t="n">
        <v>0</v>
      </c>
      <c r="H234" s="3" t="n">
        <v>0</v>
      </c>
      <c r="I234" s="3" t="n">
        <v>0</v>
      </c>
      <c r="J234" s="3" t="n">
        <v>0</v>
      </c>
      <c r="K234" s="3" t="n">
        <v>0</v>
      </c>
      <c r="L234" s="3" t="n">
        <v>0</v>
      </c>
      <c r="M234" s="3" t="n">
        <v>0</v>
      </c>
      <c r="N234" s="3" t="n">
        <v>0</v>
      </c>
      <c r="O234" s="3">
        <f>SUM(C234:N234)</f>
        <v/>
      </c>
      <c r="P234" t="inlineStr"/>
    </row>
    <row r="235">
      <c r="B235" s="8" t="inlineStr">
        <is>
          <t>Subtotal</t>
        </is>
      </c>
      <c r="C235" s="9">
        <f>SUM(C233:C234)</f>
        <v/>
      </c>
      <c r="D235" s="9">
        <f>SUM(D233:D234)</f>
        <v/>
      </c>
      <c r="E235" s="9">
        <f>SUM(E233:E234)</f>
        <v/>
      </c>
      <c r="F235" s="9">
        <f>SUM(F233:F234)</f>
        <v/>
      </c>
      <c r="G235" s="9">
        <f>SUM(G233:G234)</f>
        <v/>
      </c>
      <c r="H235" s="9">
        <f>SUM(H233:H234)</f>
        <v/>
      </c>
      <c r="I235" s="9">
        <f>SUM(I233:I234)</f>
        <v/>
      </c>
      <c r="J235" s="9">
        <f>SUM(J233:J234)</f>
        <v/>
      </c>
      <c r="K235" s="9">
        <f>SUM(K233:K234)</f>
        <v/>
      </c>
      <c r="L235" s="9">
        <f>SUM(L233:L234)</f>
        <v/>
      </c>
      <c r="M235" s="9">
        <f>SUM(M233:M234)</f>
        <v/>
      </c>
      <c r="N235" s="9">
        <f>SUM(N233:N234)</f>
        <v/>
      </c>
      <c r="O235" s="9">
        <f>SUM(C235:N235)</f>
        <v/>
      </c>
    </row>
    <row r="237">
      <c r="B237" s="6" t="inlineStr">
        <is>
          <t>UTILITIES EXPENSES</t>
        </is>
      </c>
    </row>
    <row r="238">
      <c r="A238" t="inlineStr">
        <is>
          <t>6001-0010</t>
        </is>
      </c>
      <c r="B238" s="7" t="inlineStr">
        <is>
          <t>Expense - Electricity Tenant</t>
        </is>
      </c>
      <c r="C238" s="3" t="n">
        <v>0</v>
      </c>
      <c r="D238" s="3" t="n">
        <v>0</v>
      </c>
      <c r="E238" s="3" t="n">
        <v>1065.93</v>
      </c>
      <c r="F238" s="3" t="n">
        <v>265.04</v>
      </c>
      <c r="G238" s="3" t="n">
        <v>104.32</v>
      </c>
      <c r="H238" s="3" t="n">
        <v>271.61</v>
      </c>
      <c r="I238" s="3" t="n">
        <v>282.49</v>
      </c>
      <c r="J238" s="3" t="n">
        <v>1330.49</v>
      </c>
      <c r="K238" s="3" t="n">
        <v>523.42</v>
      </c>
      <c r="L238" s="3" t="n">
        <v>1085.93</v>
      </c>
      <c r="M238" s="3" t="n">
        <v>1031.1</v>
      </c>
      <c r="N238" s="3" t="n">
        <v>555.51</v>
      </c>
      <c r="O238" s="3">
        <f>SUM(C238:N238)</f>
        <v/>
      </c>
      <c r="P238" t="inlineStr"/>
    </row>
    <row r="239">
      <c r="A239" t="inlineStr">
        <is>
          <t>6001-0040</t>
        </is>
      </c>
      <c r="B239" s="7" t="inlineStr">
        <is>
          <t>Expense - Electricity Common</t>
        </is>
      </c>
      <c r="C239" s="3" t="n">
        <v>-78.2</v>
      </c>
      <c r="D239" s="3" t="n">
        <v>4908.3</v>
      </c>
      <c r="E239" s="3" t="n">
        <v>1820.92</v>
      </c>
      <c r="F239" s="3" t="n">
        <v>3733.54</v>
      </c>
      <c r="G239" s="3" t="n">
        <v>323.04</v>
      </c>
      <c r="H239" s="3" t="n">
        <v>3076.85</v>
      </c>
      <c r="I239" s="3" t="n">
        <v>2095.8</v>
      </c>
      <c r="J239" s="3" t="n">
        <v>2186.58</v>
      </c>
      <c r="K239" s="3" t="n">
        <v>3647.17</v>
      </c>
      <c r="L239" s="3" t="n">
        <v>2022.36</v>
      </c>
      <c r="M239" s="3" t="n">
        <v>3227</v>
      </c>
      <c r="N239" s="3" t="n">
        <v>1145.64</v>
      </c>
      <c r="O239" s="3">
        <f>SUM(C239:N239)</f>
        <v/>
      </c>
      <c r="P239" t="inlineStr"/>
    </row>
    <row r="240">
      <c r="A240" t="inlineStr">
        <is>
          <t>6001-0060</t>
        </is>
      </c>
      <c r="B240" s="7" t="inlineStr">
        <is>
          <t>Expense - Electricity Vacant</t>
        </is>
      </c>
      <c r="C240" s="3" t="n">
        <v>2588.16</v>
      </c>
      <c r="D240" s="3" t="n">
        <v>12328.69</v>
      </c>
      <c r="E240" s="3" t="n">
        <v>976.64</v>
      </c>
      <c r="F240" s="3" t="n">
        <v>973.9299999999999</v>
      </c>
      <c r="G240" s="3" t="n">
        <v>738.17</v>
      </c>
      <c r="H240" s="3" t="n">
        <v>633.6</v>
      </c>
      <c r="I240" s="3" t="n">
        <v>1197.12</v>
      </c>
      <c r="J240" s="3" t="n">
        <v>354.78</v>
      </c>
      <c r="K240" s="3" t="n">
        <v>2004.58</v>
      </c>
      <c r="L240" s="3" t="n">
        <v>956.37</v>
      </c>
      <c r="M240" s="3" t="n">
        <v>1077.07</v>
      </c>
      <c r="N240" s="3" t="n">
        <v>940.66</v>
      </c>
      <c r="O240" s="3">
        <f>SUM(C240:N240)</f>
        <v/>
      </c>
      <c r="P240" t="inlineStr"/>
    </row>
    <row r="241">
      <c r="A241" t="inlineStr">
        <is>
          <t>6011-0040</t>
        </is>
      </c>
      <c r="B241" s="7" t="inlineStr">
        <is>
          <t>Expense - Gas Common</t>
        </is>
      </c>
      <c r="C241" s="3" t="n">
        <v>100</v>
      </c>
      <c r="D241" s="3" t="n">
        <v>100.29</v>
      </c>
      <c r="E241" s="3" t="n">
        <v>97.06999999999999</v>
      </c>
      <c r="F241" s="3" t="n">
        <v>103.66</v>
      </c>
      <c r="G241" s="3" t="n">
        <v>110</v>
      </c>
      <c r="H241" s="3" t="n">
        <v>240</v>
      </c>
      <c r="I241" s="3" t="n">
        <v>0</v>
      </c>
      <c r="J241" s="3" t="n">
        <v>69.03</v>
      </c>
      <c r="K241" s="3" t="n">
        <v>100.28</v>
      </c>
      <c r="L241" s="3" t="n">
        <v>114.54</v>
      </c>
      <c r="M241" s="3" t="n">
        <v>109.54</v>
      </c>
      <c r="N241" s="3" t="n">
        <v>134.26</v>
      </c>
      <c r="O241" s="3">
        <f>SUM(C241:N241)</f>
        <v/>
      </c>
      <c r="P241" t="inlineStr"/>
    </row>
    <row r="242">
      <c r="A242" t="inlineStr">
        <is>
          <t>6025-0040</t>
        </is>
      </c>
      <c r="B242" s="7" t="inlineStr">
        <is>
          <t>Expense - Water/Sewer Common</t>
        </is>
      </c>
      <c r="C242" s="3" t="n">
        <v>8720.83</v>
      </c>
      <c r="D242" s="3" t="n">
        <v>7286.8</v>
      </c>
      <c r="E242" s="3" t="n">
        <v>7201.66</v>
      </c>
      <c r="F242" s="3" t="n">
        <v>7543.19</v>
      </c>
      <c r="G242" s="3" t="n">
        <v>7812.39</v>
      </c>
      <c r="H242" s="3" t="n">
        <v>7786.21</v>
      </c>
      <c r="I242" s="3" t="n">
        <v>12606.05</v>
      </c>
      <c r="J242" s="3" t="n">
        <v>14234.88</v>
      </c>
      <c r="K242" s="3" t="n">
        <v>13558.05</v>
      </c>
      <c r="L242" s="3" t="n">
        <v>12049.09</v>
      </c>
      <c r="M242" s="3" t="n">
        <v>12423.32</v>
      </c>
      <c r="N242" s="3" t="n">
        <v>7867.89</v>
      </c>
      <c r="O242" s="3">
        <f>SUM(C242:N242)</f>
        <v/>
      </c>
      <c r="P242" t="inlineStr"/>
    </row>
    <row r="243">
      <c r="A243" t="inlineStr">
        <is>
          <t>6030-0000</t>
        </is>
      </c>
      <c r="B243" s="7" t="inlineStr">
        <is>
          <t>Expense - Trash Removal</t>
        </is>
      </c>
      <c r="C243" s="3" t="n">
        <v>1741.77</v>
      </c>
      <c r="D243" s="3" t="n">
        <v>1503.62</v>
      </c>
      <c r="E243" s="3" t="n">
        <v>2224.02</v>
      </c>
      <c r="F243" s="3" t="n">
        <v>1503.62</v>
      </c>
      <c r="G243" s="3" t="n">
        <v>1503.62</v>
      </c>
      <c r="H243" s="3" t="n">
        <v>1503.62</v>
      </c>
      <c r="I243" s="3" t="n">
        <v>1864.12</v>
      </c>
      <c r="J243" s="3" t="n">
        <v>1503.62</v>
      </c>
      <c r="K243" s="3" t="n">
        <v>1503.62</v>
      </c>
      <c r="L243" s="3" t="n">
        <v>1525</v>
      </c>
      <c r="M243" s="3" t="n">
        <v>1525</v>
      </c>
      <c r="N243" s="3" t="n">
        <v>1555</v>
      </c>
      <c r="O243" s="3">
        <f>SUM(C243:N243)</f>
        <v/>
      </c>
      <c r="P243" t="inlineStr"/>
    </row>
    <row r="244">
      <c r="A244" t="inlineStr">
        <is>
          <t>6036-0000</t>
        </is>
      </c>
      <c r="B244" s="7" t="inlineStr">
        <is>
          <t>Expense - Trash Removal Valet Trash</t>
        </is>
      </c>
      <c r="C244" s="3" t="n">
        <v>0</v>
      </c>
      <c r="D244" s="3" t="n">
        <v>0</v>
      </c>
      <c r="E244" s="3" t="n">
        <v>2629.18</v>
      </c>
      <c r="F244" s="3" t="n">
        <v>2629.18</v>
      </c>
      <c r="G244" s="3" t="n">
        <v>2629.18</v>
      </c>
      <c r="H244" s="3" t="n">
        <v>2629.18</v>
      </c>
      <c r="I244" s="3" t="n">
        <v>2629.18</v>
      </c>
      <c r="J244" s="3" t="n">
        <v>2629.18</v>
      </c>
      <c r="K244" s="3" t="n">
        <v>2629.18</v>
      </c>
      <c r="L244" s="3" t="n">
        <v>2629.18</v>
      </c>
      <c r="M244" s="3" t="n">
        <v>2629.18</v>
      </c>
      <c r="N244" s="3" t="n">
        <v>2629.18</v>
      </c>
      <c r="O244" s="3">
        <f>SUM(C244:N244)</f>
        <v/>
      </c>
      <c r="P244" t="inlineStr"/>
    </row>
    <row r="245">
      <c r="A245" t="inlineStr">
        <is>
          <t>6060-0000</t>
        </is>
      </c>
      <c r="B245" s="7" t="inlineStr">
        <is>
          <t>Expense - Internet/Cable</t>
        </is>
      </c>
      <c r="C245" s="3" t="n">
        <v>0</v>
      </c>
      <c r="D245" s="3" t="n">
        <v>0</v>
      </c>
      <c r="E245" s="3" t="n">
        <v>0</v>
      </c>
      <c r="F245" s="3" t="n">
        <v>0</v>
      </c>
      <c r="G245" s="3" t="n">
        <v>0</v>
      </c>
      <c r="H245" s="3" t="n">
        <v>0</v>
      </c>
      <c r="I245" s="3" t="n">
        <v>333.32</v>
      </c>
      <c r="J245" s="3" t="n">
        <v>0</v>
      </c>
      <c r="K245" s="3" t="n">
        <v>-333.32</v>
      </c>
      <c r="L245" s="3" t="n">
        <v>0</v>
      </c>
      <c r="M245" s="3" t="n">
        <v>0</v>
      </c>
      <c r="N245" s="3" t="n">
        <v>0</v>
      </c>
      <c r="O245" s="3">
        <f>SUM(C245:N245)</f>
        <v/>
      </c>
      <c r="P245" t="inlineStr"/>
    </row>
    <row r="246">
      <c r="A246" t="inlineStr">
        <is>
          <t>6090-0000</t>
        </is>
      </c>
      <c r="B246" s="7" t="inlineStr">
        <is>
          <t>Expense - Utility Processing Fees</t>
        </is>
      </c>
      <c r="C246" s="3" t="n">
        <v>1300</v>
      </c>
      <c r="D246" s="3" t="n">
        <v>1430.64</v>
      </c>
      <c r="E246" s="3" t="n">
        <v>1616.74</v>
      </c>
      <c r="F246" s="3" t="n">
        <v>1342.83</v>
      </c>
      <c r="G246" s="3" t="n">
        <v>1231.85</v>
      </c>
      <c r="H246" s="3" t="n">
        <v>1261.3</v>
      </c>
      <c r="I246" s="3" t="n">
        <v>1285.17</v>
      </c>
      <c r="J246" s="3" t="n">
        <v>1356.61</v>
      </c>
      <c r="K246" s="3" t="n">
        <v>1348.06</v>
      </c>
      <c r="L246" s="3" t="n">
        <v>1263.95</v>
      </c>
      <c r="M246" s="3" t="n">
        <v>1403.28</v>
      </c>
      <c r="N246" s="3" t="n">
        <v>1157.22</v>
      </c>
      <c r="O246" s="3">
        <f>SUM(C246:N246)</f>
        <v/>
      </c>
      <c r="P246" t="inlineStr"/>
    </row>
    <row r="247">
      <c r="B247" s="8" t="inlineStr">
        <is>
          <t>Subtotal</t>
        </is>
      </c>
      <c r="C247" s="9">
        <f>SUM(C238:C246)</f>
        <v/>
      </c>
      <c r="D247" s="9">
        <f>SUM(D238:D246)</f>
        <v/>
      </c>
      <c r="E247" s="9">
        <f>SUM(E238:E246)</f>
        <v/>
      </c>
      <c r="F247" s="9">
        <f>SUM(F238:F246)</f>
        <v/>
      </c>
      <c r="G247" s="9">
        <f>SUM(G238:G246)</f>
        <v/>
      </c>
      <c r="H247" s="9">
        <f>SUM(H238:H246)</f>
        <v/>
      </c>
      <c r="I247" s="9">
        <f>SUM(I238:I246)</f>
        <v/>
      </c>
      <c r="J247" s="9">
        <f>SUM(J238:J246)</f>
        <v/>
      </c>
      <c r="K247" s="9">
        <f>SUM(K238:K246)</f>
        <v/>
      </c>
      <c r="L247" s="9">
        <f>SUM(L238:L246)</f>
        <v/>
      </c>
      <c r="M247" s="9">
        <f>SUM(M238:M246)</f>
        <v/>
      </c>
      <c r="N247" s="9">
        <f>SUM(N238:N246)</f>
        <v/>
      </c>
      <c r="O247" s="9">
        <f>SUM(C247:N247)</f>
        <v/>
      </c>
    </row>
    <row r="249">
      <c r="B249" s="5" t="inlineStr">
        <is>
          <t>Total Utilities</t>
        </is>
      </c>
      <c r="C249" s="10">
        <f>C235+C247</f>
        <v/>
      </c>
      <c r="D249" s="10">
        <f>D235+D247</f>
        <v/>
      </c>
      <c r="E249" s="10">
        <f>E235+E247</f>
        <v/>
      </c>
      <c r="F249" s="10">
        <f>F235+F247</f>
        <v/>
      </c>
      <c r="G249" s="10">
        <f>G235+G247</f>
        <v/>
      </c>
      <c r="H249" s="10">
        <f>H235+H247</f>
        <v/>
      </c>
      <c r="I249" s="10">
        <f>I235+I247</f>
        <v/>
      </c>
      <c r="J249" s="10">
        <f>J235+J247</f>
        <v/>
      </c>
      <c r="K249" s="10">
        <f>K235+K247</f>
        <v/>
      </c>
      <c r="L249" s="10">
        <f>L235+L247</f>
        <v/>
      </c>
      <c r="M249" s="10">
        <f>M235+M247</f>
        <v/>
      </c>
      <c r="N249" s="10">
        <f>N235+N247</f>
        <v/>
      </c>
      <c r="O249" s="10">
        <f>SUM(C249:N249)</f>
        <v/>
      </c>
    </row>
    <row r="251">
      <c r="B251" s="5" t="inlineStr">
        <is>
          <t>INSURANCE &amp; TAXES</t>
        </is>
      </c>
    </row>
    <row r="252">
      <c r="B252" s="6" t="inlineStr">
        <is>
          <t>PROPERTY TAXES</t>
        </is>
      </c>
    </row>
    <row r="253">
      <c r="A253" t="inlineStr">
        <is>
          <t>6305-0000</t>
        </is>
      </c>
      <c r="B253" s="7" t="inlineStr">
        <is>
          <t>Franchise Taxes</t>
        </is>
      </c>
      <c r="C253" s="3" t="n">
        <v>1235.1</v>
      </c>
      <c r="D253" s="3" t="n">
        <v>1235.1</v>
      </c>
      <c r="E253" s="3" t="n">
        <v>1235.1</v>
      </c>
      <c r="F253" s="3" t="n">
        <v>1235.1</v>
      </c>
      <c r="G253" s="3" t="n">
        <v>1235.1</v>
      </c>
      <c r="H253" s="3" t="n">
        <v>1235.1</v>
      </c>
      <c r="I253" s="3" t="n">
        <v>1235.1</v>
      </c>
      <c r="J253" s="3" t="n">
        <v>1235.1</v>
      </c>
      <c r="K253" s="3" t="n">
        <v>1235.1</v>
      </c>
      <c r="L253" s="3" t="n">
        <v>1235.1</v>
      </c>
      <c r="M253" s="3" t="n">
        <v>1235.1</v>
      </c>
      <c r="N253" s="3" t="n">
        <v>1235.1</v>
      </c>
      <c r="O253" s="3">
        <f>SUM(C253:N253)</f>
        <v/>
      </c>
      <c r="P253" t="inlineStr"/>
    </row>
    <row r="254">
      <c r="B254" s="8" t="inlineStr">
        <is>
          <t>Subtotal</t>
        </is>
      </c>
      <c r="C254" s="9">
        <f>SUM(C253:C253)</f>
        <v/>
      </c>
      <c r="D254" s="9">
        <f>SUM(D253:D253)</f>
        <v/>
      </c>
      <c r="E254" s="9">
        <f>SUM(E253:E253)</f>
        <v/>
      </c>
      <c r="F254" s="9">
        <f>SUM(F253:F253)</f>
        <v/>
      </c>
      <c r="G254" s="9">
        <f>SUM(G253:G253)</f>
        <v/>
      </c>
      <c r="H254" s="9">
        <f>SUM(H253:H253)</f>
        <v/>
      </c>
      <c r="I254" s="9">
        <f>SUM(I253:I253)</f>
        <v/>
      </c>
      <c r="J254" s="9">
        <f>SUM(J253:J253)</f>
        <v/>
      </c>
      <c r="K254" s="9">
        <f>SUM(K253:K253)</f>
        <v/>
      </c>
      <c r="L254" s="9">
        <f>SUM(L253:L253)</f>
        <v/>
      </c>
      <c r="M254" s="9">
        <f>SUM(M253:M253)</f>
        <v/>
      </c>
      <c r="N254" s="9">
        <f>SUM(N253:N253)</f>
        <v/>
      </c>
      <c r="O254" s="9">
        <f>SUM(C254:N254)</f>
        <v/>
      </c>
    </row>
    <row r="256">
      <c r="B256" s="6" t="inlineStr">
        <is>
          <t>PROPERTY INSURANCE</t>
        </is>
      </c>
    </row>
    <row r="257">
      <c r="A257" t="inlineStr">
        <is>
          <t>6355-0000</t>
        </is>
      </c>
      <c r="B257" s="7" t="inlineStr">
        <is>
          <t>Insurance - Property</t>
        </is>
      </c>
      <c r="C257" s="3" t="n">
        <v>16844.5</v>
      </c>
      <c r="D257" s="3" t="n">
        <v>16844.5</v>
      </c>
      <c r="E257" s="3" t="n">
        <v>16844.5</v>
      </c>
      <c r="F257" s="3" t="n">
        <v>16844.5</v>
      </c>
      <c r="G257" s="3" t="n">
        <v>16844.5</v>
      </c>
      <c r="H257" s="3" t="n">
        <v>16844.48</v>
      </c>
      <c r="I257" s="3" t="n">
        <v>16844.5</v>
      </c>
      <c r="J257" s="3" t="n">
        <v>16844.5</v>
      </c>
      <c r="K257" s="3" t="n">
        <v>16844.5</v>
      </c>
      <c r="L257" s="3" t="n">
        <v>16844.5</v>
      </c>
      <c r="M257" s="3" t="n">
        <v>16844.5</v>
      </c>
      <c r="N257" s="3" t="n">
        <v>16844.47</v>
      </c>
      <c r="O257" s="3">
        <f>SUM(C257:N257)</f>
        <v/>
      </c>
      <c r="P257" t="inlineStr"/>
    </row>
    <row r="258">
      <c r="A258" t="inlineStr">
        <is>
          <t>6370-0000</t>
        </is>
      </c>
      <c r="B258" s="7" t="inlineStr">
        <is>
          <t>Insurance - Other</t>
        </is>
      </c>
      <c r="C258" s="3" t="n">
        <v>0</v>
      </c>
      <c r="D258" s="3" t="n">
        <v>0</v>
      </c>
      <c r="E258" s="3" t="n">
        <v>0</v>
      </c>
      <c r="F258" s="3" t="n">
        <v>0</v>
      </c>
      <c r="G258" s="3" t="n">
        <v>0</v>
      </c>
      <c r="H258" s="3" t="n">
        <v>0</v>
      </c>
      <c r="I258" s="3" t="n">
        <v>0</v>
      </c>
      <c r="J258" s="3" t="n">
        <v>0</v>
      </c>
      <c r="K258" s="3" t="n">
        <v>0</v>
      </c>
      <c r="L258" s="3" t="n">
        <v>0</v>
      </c>
      <c r="M258" s="3" t="n">
        <v>0</v>
      </c>
      <c r="N258" s="3" t="n">
        <v>0</v>
      </c>
      <c r="O258" s="3">
        <f>SUM(C258:N258)</f>
        <v/>
      </c>
      <c r="P258" t="inlineStr"/>
    </row>
    <row r="259">
      <c r="B259" s="8" t="inlineStr">
        <is>
          <t>Subtotal</t>
        </is>
      </c>
      <c r="C259" s="9">
        <f>SUM(C257:C258)</f>
        <v/>
      </c>
      <c r="D259" s="9">
        <f>SUM(D257:D258)</f>
        <v/>
      </c>
      <c r="E259" s="9">
        <f>SUM(E257:E258)</f>
        <v/>
      </c>
      <c r="F259" s="9">
        <f>SUM(F257:F258)</f>
        <v/>
      </c>
      <c r="G259" s="9">
        <f>SUM(G257:G258)</f>
        <v/>
      </c>
      <c r="H259" s="9">
        <f>SUM(H257:H258)</f>
        <v/>
      </c>
      <c r="I259" s="9">
        <f>SUM(I257:I258)</f>
        <v/>
      </c>
      <c r="J259" s="9">
        <f>SUM(J257:J258)</f>
        <v/>
      </c>
      <c r="K259" s="9">
        <f>SUM(K257:K258)</f>
        <v/>
      </c>
      <c r="L259" s="9">
        <f>SUM(L257:L258)</f>
        <v/>
      </c>
      <c r="M259" s="9">
        <f>SUM(M257:M258)</f>
        <v/>
      </c>
      <c r="N259" s="9">
        <f>SUM(N257:N258)</f>
        <v/>
      </c>
      <c r="O259" s="9">
        <f>SUM(C259:N259)</f>
        <v/>
      </c>
    </row>
    <row r="261">
      <c r="B261" s="5" t="inlineStr">
        <is>
          <t>Total Insurance &amp; Taxes</t>
        </is>
      </c>
      <c r="C261" s="10">
        <f>C254+C259</f>
        <v/>
      </c>
      <c r="D261" s="10">
        <f>D254+D259</f>
        <v/>
      </c>
      <c r="E261" s="10">
        <f>E254+E259</f>
        <v/>
      </c>
      <c r="F261" s="10">
        <f>F254+F259</f>
        <v/>
      </c>
      <c r="G261" s="10">
        <f>G254+G259</f>
        <v/>
      </c>
      <c r="H261" s="10">
        <f>H254+H259</f>
        <v/>
      </c>
      <c r="I261" s="10">
        <f>I254+I259</f>
        <v/>
      </c>
      <c r="J261" s="10">
        <f>J254+J259</f>
        <v/>
      </c>
      <c r="K261" s="10">
        <f>K254+K259</f>
        <v/>
      </c>
      <c r="L261" s="10">
        <f>L254+L259</f>
        <v/>
      </c>
      <c r="M261" s="10">
        <f>M254+M259</f>
        <v/>
      </c>
      <c r="N261" s="10">
        <f>N254+N259</f>
        <v/>
      </c>
      <c r="O261" s="10">
        <f>SUM(C261:N261)</f>
        <v/>
      </c>
    </row>
    <row r="263">
      <c r="B263" s="5" t="inlineStr">
        <is>
          <t>MANAGEMENT FEE</t>
        </is>
      </c>
    </row>
    <row r="264">
      <c r="B264" s="6" t="inlineStr">
        <is>
          <t>MANAGEMENT FEE</t>
        </is>
      </c>
    </row>
    <row r="265">
      <c r="A265" t="inlineStr">
        <is>
          <t>6201-0000</t>
        </is>
      </c>
      <c r="B265" s="7" t="inlineStr">
        <is>
          <t>Property Management Fee</t>
        </is>
      </c>
      <c r="C265" s="3" t="n">
        <v>11483.1453</v>
      </c>
      <c r="D265" s="3" t="n">
        <v>12071.5029</v>
      </c>
      <c r="E265" s="3" t="n">
        <v>12038.9757</v>
      </c>
      <c r="F265" s="3" t="n">
        <v>12590.2041</v>
      </c>
      <c r="G265" s="3" t="n">
        <v>12876.6348</v>
      </c>
      <c r="H265" s="3" t="n">
        <v>13295.9304</v>
      </c>
      <c r="I265" s="3" t="n">
        <v>13266.5961</v>
      </c>
      <c r="J265" s="3" t="n">
        <v>13268.7246</v>
      </c>
      <c r="K265" s="3" t="n">
        <v>13054.6194</v>
      </c>
      <c r="L265" s="3" t="n">
        <v>12705.6486</v>
      </c>
      <c r="M265" s="3" t="n">
        <v>12956.016</v>
      </c>
      <c r="N265" s="3" t="n">
        <v>12149.8521</v>
      </c>
      <c r="O265" s="3">
        <f>SUM(C265:N265)</f>
        <v/>
      </c>
      <c r="P265" t="inlineStr">
        <is>
          <t>3% of revenue or $8,000/mo min</t>
        </is>
      </c>
    </row>
    <row r="266">
      <c r="B266" s="8" t="inlineStr">
        <is>
          <t>Subtotal</t>
        </is>
      </c>
      <c r="C266" s="9">
        <f>SUM(C265:C265)</f>
        <v/>
      </c>
      <c r="D266" s="9">
        <f>SUM(D265:D265)</f>
        <v/>
      </c>
      <c r="E266" s="9">
        <f>SUM(E265:E265)</f>
        <v/>
      </c>
      <c r="F266" s="9">
        <f>SUM(F265:F265)</f>
        <v/>
      </c>
      <c r="G266" s="9">
        <f>SUM(G265:G265)</f>
        <v/>
      </c>
      <c r="H266" s="9">
        <f>SUM(H265:H265)</f>
        <v/>
      </c>
      <c r="I266" s="9">
        <f>SUM(I265:I265)</f>
        <v/>
      </c>
      <c r="J266" s="9">
        <f>SUM(J265:J265)</f>
        <v/>
      </c>
      <c r="K266" s="9">
        <f>SUM(K265:K265)</f>
        <v/>
      </c>
      <c r="L266" s="9">
        <f>SUM(L265:L265)</f>
        <v/>
      </c>
      <c r="M266" s="9">
        <f>SUM(M265:M265)</f>
        <v/>
      </c>
      <c r="N266" s="9">
        <f>SUM(N265:N265)</f>
        <v/>
      </c>
      <c r="O266" s="9">
        <f>SUM(C266:N266)</f>
        <v/>
      </c>
    </row>
    <row r="268">
      <c r="B268" s="5" t="inlineStr">
        <is>
          <t>Total Management Fee</t>
        </is>
      </c>
      <c r="C268" s="10">
        <f>C266</f>
        <v/>
      </c>
      <c r="D268" s="10">
        <f>D266</f>
        <v/>
      </c>
      <c r="E268" s="10">
        <f>E266</f>
        <v/>
      </c>
      <c r="F268" s="10">
        <f>F266</f>
        <v/>
      </c>
      <c r="G268" s="10">
        <f>G266</f>
        <v/>
      </c>
      <c r="H268" s="10">
        <f>H266</f>
        <v/>
      </c>
      <c r="I268" s="10">
        <f>I266</f>
        <v/>
      </c>
      <c r="J268" s="10">
        <f>J266</f>
        <v/>
      </c>
      <c r="K268" s="10">
        <f>K266</f>
        <v/>
      </c>
      <c r="L268" s="10">
        <f>L266</f>
        <v/>
      </c>
      <c r="M268" s="10">
        <f>M266</f>
        <v/>
      </c>
      <c r="N268" s="10">
        <f>N266</f>
        <v/>
      </c>
      <c r="O268" s="10">
        <f>SUM(C268:N268)</f>
        <v/>
      </c>
    </row>
    <row r="270">
      <c r="B270" s="5" t="inlineStr">
        <is>
          <t>BELOW NOI</t>
        </is>
      </c>
    </row>
    <row r="271">
      <c r="B271" s="6" t="inlineStr">
        <is>
          <t>PLUMBING OPEX</t>
        </is>
      </c>
    </row>
    <row r="272">
      <c r="A272" t="inlineStr">
        <is>
          <t>5110-1000</t>
        </is>
      </c>
      <c r="B272" s="7" t="inlineStr">
        <is>
          <t>Plumbing Supplies</t>
        </is>
      </c>
      <c r="C272" s="3" t="n">
        <v>0</v>
      </c>
      <c r="D272" s="3" t="n">
        <v>0</v>
      </c>
      <c r="E272" s="3" t="n">
        <v>0</v>
      </c>
      <c r="F272" s="3" t="n">
        <v>0</v>
      </c>
      <c r="G272" s="3" t="n">
        <v>0</v>
      </c>
      <c r="H272" s="3" t="n">
        <v>0</v>
      </c>
      <c r="I272" s="3" t="n">
        <v>0</v>
      </c>
      <c r="J272" s="3" t="n">
        <v>0</v>
      </c>
      <c r="K272" s="3" t="n">
        <v>0</v>
      </c>
      <c r="L272" s="3" t="n">
        <v>0</v>
      </c>
      <c r="M272" s="3" t="n">
        <v>0</v>
      </c>
      <c r="N272" s="3" t="n">
        <v>0</v>
      </c>
      <c r="O272" s="3">
        <f>SUM(C272:N272)</f>
        <v/>
      </c>
      <c r="P272" t="inlineStr">
        <is>
          <t>T12 [Jocelyn Wheeler, 10/27/24]</t>
        </is>
      </c>
    </row>
    <row r="273">
      <c r="A273" t="inlineStr">
        <is>
          <t>5110-4000</t>
        </is>
      </c>
      <c r="B273" s="7" t="inlineStr">
        <is>
          <t>Plumbing Services</t>
        </is>
      </c>
      <c r="C273" s="3" t="n">
        <v>0</v>
      </c>
      <c r="D273" s="3" t="n">
        <v>0</v>
      </c>
      <c r="E273" s="3" t="n">
        <v>0</v>
      </c>
      <c r="F273" s="3" t="n">
        <v>0</v>
      </c>
      <c r="G273" s="3" t="n">
        <v>0</v>
      </c>
      <c r="H273" s="3" t="n">
        <v>0</v>
      </c>
      <c r="I273" s="3" t="n">
        <v>0</v>
      </c>
      <c r="J273" s="3" t="n">
        <v>0</v>
      </c>
      <c r="K273" s="3" t="n">
        <v>0</v>
      </c>
      <c r="L273" s="3" t="n">
        <v>0</v>
      </c>
      <c r="M273" s="3" t="n">
        <v>0</v>
      </c>
      <c r="N273" s="3" t="n">
        <v>0</v>
      </c>
      <c r="O273" s="3">
        <f>SUM(C273:N273)</f>
        <v/>
      </c>
      <c r="P273" t="inlineStr"/>
    </row>
    <row r="274">
      <c r="B274" s="8" t="inlineStr">
        <is>
          <t>Subtotal</t>
        </is>
      </c>
      <c r="C274" s="9">
        <f>SUM(C272:C273)</f>
        <v/>
      </c>
      <c r="D274" s="9">
        <f>SUM(D272:D273)</f>
        <v/>
      </c>
      <c r="E274" s="9">
        <f>SUM(E272:E273)</f>
        <v/>
      </c>
      <c r="F274" s="9">
        <f>SUM(F272:F273)</f>
        <v/>
      </c>
      <c r="G274" s="9">
        <f>SUM(G272:G273)</f>
        <v/>
      </c>
      <c r="H274" s="9">
        <f>SUM(H272:H273)</f>
        <v/>
      </c>
      <c r="I274" s="9">
        <f>SUM(I272:I273)</f>
        <v/>
      </c>
      <c r="J274" s="9">
        <f>SUM(J272:J273)</f>
        <v/>
      </c>
      <c r="K274" s="9">
        <f>SUM(K272:K273)</f>
        <v/>
      </c>
      <c r="L274" s="9">
        <f>SUM(L272:L273)</f>
        <v/>
      </c>
      <c r="M274" s="9">
        <f>SUM(M272:M273)</f>
        <v/>
      </c>
      <c r="N274" s="9">
        <f>SUM(N272:N273)</f>
        <v/>
      </c>
      <c r="O274" s="9">
        <f>SUM(C274:N274)</f>
        <v/>
      </c>
    </row>
    <row r="276">
      <c r="B276" s="6" t="inlineStr">
        <is>
          <t>HVAC OPEX</t>
        </is>
      </c>
    </row>
    <row r="277">
      <c r="A277" t="inlineStr">
        <is>
          <t>5115-1000</t>
        </is>
      </c>
      <c r="B277" s="7" t="inlineStr">
        <is>
          <t>HVAC Supplies</t>
        </is>
      </c>
      <c r="C277" s="3" t="n">
        <v>0</v>
      </c>
      <c r="D277" s="3" t="n">
        <v>0</v>
      </c>
      <c r="E277" s="3" t="n">
        <v>0</v>
      </c>
      <c r="F277" s="3" t="n">
        <v>0</v>
      </c>
      <c r="G277" s="3" t="n">
        <v>0</v>
      </c>
      <c r="H277" s="3" t="n">
        <v>0</v>
      </c>
      <c r="I277" s="3" t="n">
        <v>0</v>
      </c>
      <c r="J277" s="3" t="n">
        <v>0</v>
      </c>
      <c r="K277" s="3" t="n">
        <v>0</v>
      </c>
      <c r="L277" s="3" t="n">
        <v>0</v>
      </c>
      <c r="M277" s="3" t="n">
        <v>0</v>
      </c>
      <c r="N277" s="3" t="n">
        <v>0</v>
      </c>
      <c r="O277" s="3">
        <f>SUM(C277:N277)</f>
        <v/>
      </c>
      <c r="P277" t="inlineStr">
        <is>
          <t>warranty is ending [Jocelyn Wheeler, 10/27/24]</t>
        </is>
      </c>
    </row>
    <row r="278">
      <c r="A278" t="inlineStr">
        <is>
          <t>5115-4000</t>
        </is>
      </c>
      <c r="B278" s="7" t="inlineStr">
        <is>
          <t>HVAC Servicing</t>
        </is>
      </c>
      <c r="C278" s="3" t="n">
        <v>0</v>
      </c>
      <c r="D278" s="3" t="n">
        <v>0</v>
      </c>
      <c r="E278" s="3" t="n">
        <v>0</v>
      </c>
      <c r="F278" s="3" t="n">
        <v>0</v>
      </c>
      <c r="G278" s="3" t="n">
        <v>0</v>
      </c>
      <c r="H278" s="3" t="n">
        <v>0</v>
      </c>
      <c r="I278" s="3" t="n">
        <v>0</v>
      </c>
      <c r="J278" s="3" t="n">
        <v>0</v>
      </c>
      <c r="K278" s="3" t="n">
        <v>0</v>
      </c>
      <c r="L278" s="3" t="n">
        <v>0</v>
      </c>
      <c r="M278" s="3" t="n">
        <v>0</v>
      </c>
      <c r="N278" s="3" t="n">
        <v>0</v>
      </c>
      <c r="O278" s="3">
        <f>SUM(C278:N278)</f>
        <v/>
      </c>
      <c r="P278" t="inlineStr"/>
    </row>
    <row r="279">
      <c r="B279" s="8" t="inlineStr">
        <is>
          <t>Subtotal</t>
        </is>
      </c>
      <c r="C279" s="9">
        <f>SUM(C277:C278)</f>
        <v/>
      </c>
      <c r="D279" s="9">
        <f>SUM(D277:D278)</f>
        <v/>
      </c>
      <c r="E279" s="9">
        <f>SUM(E277:E278)</f>
        <v/>
      </c>
      <c r="F279" s="9">
        <f>SUM(F277:F278)</f>
        <v/>
      </c>
      <c r="G279" s="9">
        <f>SUM(G277:G278)</f>
        <v/>
      </c>
      <c r="H279" s="9">
        <f>SUM(H277:H278)</f>
        <v/>
      </c>
      <c r="I279" s="9">
        <f>SUM(I277:I278)</f>
        <v/>
      </c>
      <c r="J279" s="9">
        <f>SUM(J277:J278)</f>
        <v/>
      </c>
      <c r="K279" s="9">
        <f>SUM(K277:K278)</f>
        <v/>
      </c>
      <c r="L279" s="9">
        <f>SUM(L277:L278)</f>
        <v/>
      </c>
      <c r="M279" s="9">
        <f>SUM(M277:M278)</f>
        <v/>
      </c>
      <c r="N279" s="9">
        <f>SUM(N277:N278)</f>
        <v/>
      </c>
      <c r="O279" s="9">
        <f>SUM(C279:N279)</f>
        <v/>
      </c>
    </row>
    <row r="281">
      <c r="B281" s="6" t="inlineStr">
        <is>
          <t>LANDSCAPING</t>
        </is>
      </c>
    </row>
    <row r="282">
      <c r="A282" t="inlineStr">
        <is>
          <t>5225-0000</t>
        </is>
      </c>
      <c r="B282" s="7" t="inlineStr">
        <is>
          <t>Landscape Supplies</t>
        </is>
      </c>
      <c r="C282" s="3" t="n">
        <v>0</v>
      </c>
      <c r="D282" s="3" t="n">
        <v>0</v>
      </c>
      <c r="E282" s="3" t="n">
        <v>0</v>
      </c>
      <c r="F282" s="3" t="n">
        <v>0</v>
      </c>
      <c r="G282" s="3" t="n">
        <v>0</v>
      </c>
      <c r="H282" s="3" t="n">
        <v>0</v>
      </c>
      <c r="I282" s="3" t="n">
        <v>0</v>
      </c>
      <c r="J282" s="3" t="n">
        <v>0</v>
      </c>
      <c r="K282" s="3" t="n">
        <v>0</v>
      </c>
      <c r="L282" s="3" t="n">
        <v>0</v>
      </c>
      <c r="M282" s="3" t="n">
        <v>0</v>
      </c>
      <c r="N282" s="3" t="n">
        <v>0</v>
      </c>
      <c r="O282" s="3">
        <f>SUM(C282:N282)</f>
        <v/>
      </c>
      <c r="P282" t="inlineStr"/>
    </row>
    <row r="283">
      <c r="B283" s="8" t="inlineStr">
        <is>
          <t>Subtotal</t>
        </is>
      </c>
      <c r="C283" s="9">
        <f>SUM(C282:C282)</f>
        <v/>
      </c>
      <c r="D283" s="9">
        <f>SUM(D282:D282)</f>
        <v/>
      </c>
      <c r="E283" s="9">
        <f>SUM(E282:E282)</f>
        <v/>
      </c>
      <c r="F283" s="9">
        <f>SUM(F282:F282)</f>
        <v/>
      </c>
      <c r="G283" s="9">
        <f>SUM(G282:G282)</f>
        <v/>
      </c>
      <c r="H283" s="9">
        <f>SUM(H282:H282)</f>
        <v/>
      </c>
      <c r="I283" s="9">
        <f>SUM(I282:I282)</f>
        <v/>
      </c>
      <c r="J283" s="9">
        <f>SUM(J282:J282)</f>
        <v/>
      </c>
      <c r="K283" s="9">
        <f>SUM(K282:K282)</f>
        <v/>
      </c>
      <c r="L283" s="9">
        <f>SUM(L282:L282)</f>
        <v/>
      </c>
      <c r="M283" s="9">
        <f>SUM(M282:M282)</f>
        <v/>
      </c>
      <c r="N283" s="9">
        <f>SUM(N282:N282)</f>
        <v/>
      </c>
      <c r="O283" s="9">
        <f>SUM(C283:N283)</f>
        <v/>
      </c>
    </row>
    <row r="285">
      <c r="B285" s="6" t="inlineStr">
        <is>
          <t>INTERIOR REDEVELOPMENT</t>
        </is>
      </c>
    </row>
    <row r="286">
      <c r="A286" t="inlineStr">
        <is>
          <t>7213-0000</t>
        </is>
      </c>
      <c r="B286" s="7" t="inlineStr">
        <is>
          <t>Drywall</t>
        </is>
      </c>
      <c r="C286" s="3" t="n">
        <v>0</v>
      </c>
      <c r="D286" s="3" t="n">
        <v>0</v>
      </c>
      <c r="E286" s="3" t="n">
        <v>0</v>
      </c>
      <c r="F286" s="3" t="n">
        <v>0</v>
      </c>
      <c r="G286" s="3" t="n">
        <v>0</v>
      </c>
      <c r="H286" s="3" t="n">
        <v>0</v>
      </c>
      <c r="I286" s="3" t="n">
        <v>0</v>
      </c>
      <c r="J286" s="3" t="n">
        <v>2008.25</v>
      </c>
      <c r="K286" s="3" t="n">
        <v>0</v>
      </c>
      <c r="L286" s="3" t="n">
        <v>0</v>
      </c>
      <c r="M286" s="3" t="n">
        <v>0</v>
      </c>
      <c r="N286" s="3" t="n">
        <v>0</v>
      </c>
      <c r="O286" s="3">
        <f>SUM(C286:N286)</f>
        <v/>
      </c>
      <c r="P286" t="inlineStr"/>
    </row>
    <row r="287">
      <c r="B287" s="8" t="inlineStr">
        <is>
          <t>Subtotal</t>
        </is>
      </c>
      <c r="C287" s="9">
        <f>SUM(C286:C286)</f>
        <v/>
      </c>
      <c r="D287" s="9">
        <f>SUM(D286:D286)</f>
        <v/>
      </c>
      <c r="E287" s="9">
        <f>SUM(E286:E286)</f>
        <v/>
      </c>
      <c r="F287" s="9">
        <f>SUM(F286:F286)</f>
        <v/>
      </c>
      <c r="G287" s="9">
        <f>SUM(G286:G286)</f>
        <v/>
      </c>
      <c r="H287" s="9">
        <f>SUM(H286:H286)</f>
        <v/>
      </c>
      <c r="I287" s="9">
        <f>SUM(I286:I286)</f>
        <v/>
      </c>
      <c r="J287" s="9">
        <f>SUM(J286:J286)</f>
        <v/>
      </c>
      <c r="K287" s="9">
        <f>SUM(K286:K286)</f>
        <v/>
      </c>
      <c r="L287" s="9">
        <f>SUM(L286:L286)</f>
        <v/>
      </c>
      <c r="M287" s="9">
        <f>SUM(M286:M286)</f>
        <v/>
      </c>
      <c r="N287" s="9">
        <f>SUM(N286:N286)</f>
        <v/>
      </c>
      <c r="O287" s="9">
        <f>SUM(C287:N287)</f>
        <v/>
      </c>
    </row>
    <row r="289">
      <c r="B289" s="6" t="inlineStr">
        <is>
          <t>INTEREST INCOME &amp; (EXPENSE)</t>
        </is>
      </c>
    </row>
    <row r="290">
      <c r="A290" t="inlineStr">
        <is>
          <t>7110-0000</t>
        </is>
      </c>
      <c r="B290" s="7" t="inlineStr">
        <is>
          <t>1st Mortgage Expense</t>
        </is>
      </c>
      <c r="C290" s="3" t="n">
        <v>0</v>
      </c>
      <c r="D290" s="3" t="n">
        <v>0</v>
      </c>
      <c r="E290" s="3" t="n">
        <v>0</v>
      </c>
      <c r="F290" s="3" t="n">
        <v>0</v>
      </c>
      <c r="G290" s="3" t="n">
        <v>0</v>
      </c>
      <c r="H290" s="3" t="n">
        <v>0</v>
      </c>
      <c r="I290" s="3" t="n">
        <v>0</v>
      </c>
      <c r="J290" s="3" t="n">
        <v>0</v>
      </c>
      <c r="K290" s="3" t="n">
        <v>0</v>
      </c>
      <c r="L290" s="3" t="n">
        <v>0</v>
      </c>
      <c r="M290" s="3" t="n">
        <v>0</v>
      </c>
      <c r="N290" s="3" t="n">
        <v>0</v>
      </c>
      <c r="O290" s="3">
        <f>SUM(C290:N290)</f>
        <v/>
      </c>
      <c r="P290" t="inlineStr"/>
    </row>
    <row r="291">
      <c r="B291" s="8" t="inlineStr">
        <is>
          <t>Subtotal</t>
        </is>
      </c>
      <c r="C291" s="9">
        <f>SUM(C290:C290)</f>
        <v/>
      </c>
      <c r="D291" s="9">
        <f>SUM(D290:D290)</f>
        <v/>
      </c>
      <c r="E291" s="9">
        <f>SUM(E290:E290)</f>
        <v/>
      </c>
      <c r="F291" s="9">
        <f>SUM(F290:F290)</f>
        <v/>
      </c>
      <c r="G291" s="9">
        <f>SUM(G290:G290)</f>
        <v/>
      </c>
      <c r="H291" s="9">
        <f>SUM(H290:H290)</f>
        <v/>
      </c>
      <c r="I291" s="9">
        <f>SUM(I290:I290)</f>
        <v/>
      </c>
      <c r="J291" s="9">
        <f>SUM(J290:J290)</f>
        <v/>
      </c>
      <c r="K291" s="9">
        <f>SUM(K290:K290)</f>
        <v/>
      </c>
      <c r="L291" s="9">
        <f>SUM(L290:L290)</f>
        <v/>
      </c>
      <c r="M291" s="9">
        <f>SUM(M290:M290)</f>
        <v/>
      </c>
      <c r="N291" s="9">
        <f>SUM(N290:N290)</f>
        <v/>
      </c>
      <c r="O291" s="9">
        <f>SUM(C291:N291)</f>
        <v/>
      </c>
    </row>
    <row r="293">
      <c r="B293" s="6" t="inlineStr">
        <is>
          <t>DEPRECIATION &amp; AMORTIZATION</t>
        </is>
      </c>
    </row>
    <row r="294">
      <c r="A294" t="inlineStr">
        <is>
          <t>7310-0000</t>
        </is>
      </c>
      <c r="B294" s="7" t="inlineStr">
        <is>
          <t>Depreciation Exp</t>
        </is>
      </c>
      <c r="C294" s="3" t="n">
        <v>0</v>
      </c>
      <c r="D294" s="3" t="n">
        <v>0</v>
      </c>
      <c r="E294" s="3" t="n">
        <v>0</v>
      </c>
      <c r="F294" s="3" t="n">
        <v>0</v>
      </c>
      <c r="G294" s="3" t="n">
        <v>0</v>
      </c>
      <c r="H294" s="3" t="n">
        <v>0</v>
      </c>
      <c r="I294" s="3" t="n">
        <v>0</v>
      </c>
      <c r="J294" s="3" t="n">
        <v>0</v>
      </c>
      <c r="K294" s="3" t="n">
        <v>0</v>
      </c>
      <c r="L294" s="3" t="n">
        <v>0</v>
      </c>
      <c r="M294" s="3" t="n">
        <v>0</v>
      </c>
      <c r="N294" s="3" t="n">
        <v>0</v>
      </c>
      <c r="O294" s="3">
        <f>SUM(C294:N294)</f>
        <v/>
      </c>
      <c r="P294" t="inlineStr"/>
    </row>
    <row r="295">
      <c r="B295" s="8" t="inlineStr">
        <is>
          <t>Subtotal</t>
        </is>
      </c>
      <c r="C295" s="9">
        <f>SUM(C294:C294)</f>
        <v/>
      </c>
      <c r="D295" s="9">
        <f>SUM(D294:D294)</f>
        <v/>
      </c>
      <c r="E295" s="9">
        <f>SUM(E294:E294)</f>
        <v/>
      </c>
      <c r="F295" s="9">
        <f>SUM(F294:F294)</f>
        <v/>
      </c>
      <c r="G295" s="9">
        <f>SUM(G294:G294)</f>
        <v/>
      </c>
      <c r="H295" s="9">
        <f>SUM(H294:H294)</f>
        <v/>
      </c>
      <c r="I295" s="9">
        <f>SUM(I294:I294)</f>
        <v/>
      </c>
      <c r="J295" s="9">
        <f>SUM(J294:J294)</f>
        <v/>
      </c>
      <c r="K295" s="9">
        <f>SUM(K294:K294)</f>
        <v/>
      </c>
      <c r="L295" s="9">
        <f>SUM(L294:L294)</f>
        <v/>
      </c>
      <c r="M295" s="9">
        <f>SUM(M294:M294)</f>
        <v/>
      </c>
      <c r="N295" s="9">
        <f>SUM(N294:N294)</f>
        <v/>
      </c>
      <c r="O295" s="9">
        <f>SUM(C295:N295)</f>
        <v/>
      </c>
    </row>
    <row r="297">
      <c r="B297" s="6" t="inlineStr">
        <is>
          <t>TAKEOVER &amp; DISPO EXPENSES</t>
        </is>
      </c>
    </row>
    <row r="298">
      <c r="A298" t="inlineStr">
        <is>
          <t>7515-0000</t>
        </is>
      </c>
      <c r="B298" s="7" t="inlineStr">
        <is>
          <t>Marketing: Leaseup</t>
        </is>
      </c>
      <c r="C298" s="3" t="n">
        <v>0</v>
      </c>
      <c r="D298" s="3" t="n">
        <v>0</v>
      </c>
      <c r="E298" s="3" t="n">
        <v>0</v>
      </c>
      <c r="F298" s="3" t="n">
        <v>0</v>
      </c>
      <c r="G298" s="3" t="n">
        <v>0</v>
      </c>
      <c r="H298" s="3" t="n">
        <v>0</v>
      </c>
      <c r="I298" s="3" t="n">
        <v>0</v>
      </c>
      <c r="J298" s="3" t="n">
        <v>0</v>
      </c>
      <c r="K298" s="3" t="n">
        <v>0</v>
      </c>
      <c r="L298" s="3" t="n">
        <v>0</v>
      </c>
      <c r="M298" s="3" t="n">
        <v>0</v>
      </c>
      <c r="N298" s="3" t="n">
        <v>0</v>
      </c>
      <c r="O298" s="3">
        <f>SUM(C298:N298)</f>
        <v/>
      </c>
      <c r="P298" t="inlineStr"/>
    </row>
    <row r="299">
      <c r="B299" s="8" t="inlineStr">
        <is>
          <t>Subtotal</t>
        </is>
      </c>
      <c r="C299" s="9">
        <f>SUM(C298:C298)</f>
        <v/>
      </c>
      <c r="D299" s="9">
        <f>SUM(D298:D298)</f>
        <v/>
      </c>
      <c r="E299" s="9">
        <f>SUM(E298:E298)</f>
        <v/>
      </c>
      <c r="F299" s="9">
        <f>SUM(F298:F298)</f>
        <v/>
      </c>
      <c r="G299" s="9">
        <f>SUM(G298:G298)</f>
        <v/>
      </c>
      <c r="H299" s="9">
        <f>SUM(H298:H298)</f>
        <v/>
      </c>
      <c r="I299" s="9">
        <f>SUM(I298:I298)</f>
        <v/>
      </c>
      <c r="J299" s="9">
        <f>SUM(J298:J298)</f>
        <v/>
      </c>
      <c r="K299" s="9">
        <f>SUM(K298:K298)</f>
        <v/>
      </c>
      <c r="L299" s="9">
        <f>SUM(L298:L298)</f>
        <v/>
      </c>
      <c r="M299" s="9">
        <f>SUM(M298:M298)</f>
        <v/>
      </c>
      <c r="N299" s="9">
        <f>SUM(N298:N298)</f>
        <v/>
      </c>
      <c r="O299" s="9">
        <f>SUM(C299:N299)</f>
        <v/>
      </c>
    </row>
    <row r="301">
      <c r="B301" s="6" t="inlineStr">
        <is>
          <t>FUND &amp; SEPARATE ACCOUNT EXPENSES</t>
        </is>
      </c>
    </row>
    <row r="302">
      <c r="A302" t="inlineStr">
        <is>
          <t>8100-0000</t>
        </is>
      </c>
      <c r="B302" s="7" t="inlineStr">
        <is>
          <t>Asset Management Fees</t>
        </is>
      </c>
      <c r="C302" s="3" t="n">
        <v>11483.1453</v>
      </c>
      <c r="D302" s="3" t="n">
        <v>12071.5029</v>
      </c>
      <c r="E302" s="3" t="n">
        <v>12038.9757</v>
      </c>
      <c r="F302" s="3" t="n">
        <v>12590.2041</v>
      </c>
      <c r="G302" s="3" t="n">
        <v>12876.6348</v>
      </c>
      <c r="H302" s="3" t="n">
        <v>13295.9304</v>
      </c>
      <c r="I302" s="3" t="n">
        <v>13266.5961</v>
      </c>
      <c r="J302" s="3" t="n">
        <v>13268.7246</v>
      </c>
      <c r="K302" s="3" t="n">
        <v>13054.6194</v>
      </c>
      <c r="L302" s="3" t="n">
        <v>12705.6486</v>
      </c>
      <c r="M302" s="3" t="n">
        <v>12956.016</v>
      </c>
      <c r="N302" s="3" t="n">
        <v>12149.8521</v>
      </c>
      <c r="O302" s="3">
        <f>SUM(C302:N302)</f>
        <v/>
      </c>
      <c r="P302" t="inlineStr">
        <is>
          <t>3% of revenue or $8,000/mo min</t>
        </is>
      </c>
    </row>
    <row r="303">
      <c r="A303" t="inlineStr">
        <is>
          <t>8120-0000</t>
        </is>
      </c>
      <c r="B303" s="7" t="inlineStr">
        <is>
          <t>Construction Management</t>
        </is>
      </c>
      <c r="C303" s="3" t="n">
        <v>0</v>
      </c>
      <c r="D303" s="3" t="n">
        <v>0</v>
      </c>
      <c r="E303" s="3" t="n">
        <v>6946.81</v>
      </c>
      <c r="F303" s="3" t="n">
        <v>171.47</v>
      </c>
      <c r="G303" s="3" t="n">
        <v>0</v>
      </c>
      <c r="H303" s="3" t="n">
        <v>0</v>
      </c>
      <c r="I303" s="3" t="n">
        <v>0</v>
      </c>
      <c r="J303" s="3" t="n">
        <v>0</v>
      </c>
      <c r="K303" s="3" t="n">
        <v>0</v>
      </c>
      <c r="L303" s="3" t="n">
        <v>0</v>
      </c>
      <c r="M303" s="3" t="n">
        <v>0</v>
      </c>
      <c r="N303" s="3" t="n">
        <v>0</v>
      </c>
      <c r="O303" s="3">
        <f>SUM(C303:N303)</f>
        <v/>
      </c>
      <c r="P303" t="inlineStr"/>
    </row>
    <row r="304">
      <c r="B304" s="8" t="inlineStr">
        <is>
          <t>Subtotal</t>
        </is>
      </c>
      <c r="C304" s="9">
        <f>SUM(C302:C303)</f>
        <v/>
      </c>
      <c r="D304" s="9">
        <f>SUM(D302:D303)</f>
        <v/>
      </c>
      <c r="E304" s="9">
        <f>SUM(E302:E303)</f>
        <v/>
      </c>
      <c r="F304" s="9">
        <f>SUM(F302:F303)</f>
        <v/>
      </c>
      <c r="G304" s="9">
        <f>SUM(G302:G303)</f>
        <v/>
      </c>
      <c r="H304" s="9">
        <f>SUM(H302:H303)</f>
        <v/>
      </c>
      <c r="I304" s="9">
        <f>SUM(I302:I303)</f>
        <v/>
      </c>
      <c r="J304" s="9">
        <f>SUM(J302:J303)</f>
        <v/>
      </c>
      <c r="K304" s="9">
        <f>SUM(K302:K303)</f>
        <v/>
      </c>
      <c r="L304" s="9">
        <f>SUM(L302:L303)</f>
        <v/>
      </c>
      <c r="M304" s="9">
        <f>SUM(M302:M303)</f>
        <v/>
      </c>
      <c r="N304" s="9">
        <f>SUM(N302:N303)</f>
        <v/>
      </c>
      <c r="O304" s="9">
        <f>SUM(C304:N304)</f>
        <v/>
      </c>
    </row>
    <row r="306">
      <c r="B306" s="5" t="inlineStr">
        <is>
          <t>Total Below NOI</t>
        </is>
      </c>
      <c r="C306" s="10">
        <f>C274+C279+C283+C287+C291+C295+C299+C304</f>
        <v/>
      </c>
      <c r="D306" s="10">
        <f>D274+D279+D283+D287+D291+D295+D299+D304</f>
        <v/>
      </c>
      <c r="E306" s="10">
        <f>E274+E279+E283+E287+E291+E295+E299+E304</f>
        <v/>
      </c>
      <c r="F306" s="10">
        <f>F274+F279+F283+F287+F291+F295+F299+F304</f>
        <v/>
      </c>
      <c r="G306" s="10">
        <f>G274+G279+G283+G287+G291+G295+G299+G304</f>
        <v/>
      </c>
      <c r="H306" s="10">
        <f>H274+H279+H283+H287+H291+H295+H299+H304</f>
        <v/>
      </c>
      <c r="I306" s="10">
        <f>I274+I279+I283+I287+I291+I295+I299+I304</f>
        <v/>
      </c>
      <c r="J306" s="10">
        <f>J274+J279+J283+J287+J291+J295+J299+J304</f>
        <v/>
      </c>
      <c r="K306" s="10">
        <f>K274+K279+K283+K287+K291+K295+K299+K304</f>
        <v/>
      </c>
      <c r="L306" s="10">
        <f>L274+L279+L283+L287+L291+L295+L299+L304</f>
        <v/>
      </c>
      <c r="M306" s="10">
        <f>M274+M279+M283+M287+M291+M295+M299+M304</f>
        <v/>
      </c>
      <c r="N306" s="10">
        <f>N274+N279+N283+N287+N291+N295+N299+N304</f>
        <v/>
      </c>
      <c r="O306" s="10">
        <f>SUM(C306:N306)</f>
        <v/>
      </c>
    </row>
    <row r="308">
      <c r="B308" s="1" t="inlineStr">
        <is>
          <t>TOTAL INCOME</t>
        </is>
      </c>
      <c r="C308" s="11">
        <f>C40+C86</f>
        <v/>
      </c>
      <c r="D308" s="11">
        <f>D40+D86</f>
        <v/>
      </c>
      <c r="E308" s="11">
        <f>E40+E86</f>
        <v/>
      </c>
      <c r="F308" s="11">
        <f>F40+F86</f>
        <v/>
      </c>
      <c r="G308" s="11">
        <f>G40+G86</f>
        <v/>
      </c>
      <c r="H308" s="11">
        <f>H40+H86</f>
        <v/>
      </c>
      <c r="I308" s="11">
        <f>I40+I86</f>
        <v/>
      </c>
      <c r="J308" s="11">
        <f>J40+J86</f>
        <v/>
      </c>
      <c r="K308" s="11">
        <f>K40+K86</f>
        <v/>
      </c>
      <c r="L308" s="11">
        <f>L40+L86</f>
        <v/>
      </c>
      <c r="M308" s="11">
        <f>M40+M86</f>
        <v/>
      </c>
      <c r="N308" s="11">
        <f>N40+N86</f>
        <v/>
      </c>
      <c r="O308" s="11">
        <f>SUM(C308:N308)</f>
        <v/>
      </c>
    </row>
    <row r="310">
      <c r="B310" s="1" t="inlineStr">
        <is>
          <t>TOTAL EXPENSES</t>
        </is>
      </c>
      <c r="C310" s="11">
        <f>C115+C174+C191+C229+C249+C261+C268</f>
        <v/>
      </c>
      <c r="D310" s="11">
        <f>D115+D174+D191+D229+D249+D261+D268</f>
        <v/>
      </c>
      <c r="E310" s="11">
        <f>E115+E174+E191+E229+E249+E261+E268</f>
        <v/>
      </c>
      <c r="F310" s="11">
        <f>F115+F174+F191+F229+F249+F261+F268</f>
        <v/>
      </c>
      <c r="G310" s="11">
        <f>G115+G174+G191+G229+G249+G261+G268</f>
        <v/>
      </c>
      <c r="H310" s="11">
        <f>H115+H174+H191+H229+H249+H261+H268</f>
        <v/>
      </c>
      <c r="I310" s="11">
        <f>I115+I174+I191+I229+I249+I261+I268</f>
        <v/>
      </c>
      <c r="J310" s="11">
        <f>J115+J174+J191+J229+J249+J261+J268</f>
        <v/>
      </c>
      <c r="K310" s="11">
        <f>K115+K174+K191+K229+K249+K261+K268</f>
        <v/>
      </c>
      <c r="L310" s="11">
        <f>L115+L174+L191+L229+L249+L261+L268</f>
        <v/>
      </c>
      <c r="M310" s="11">
        <f>M115+M174+M191+M229+M249+M261+M268</f>
        <v/>
      </c>
      <c r="N310" s="11">
        <f>N115+N174+N191+N229+N249+N261+N268</f>
        <v/>
      </c>
      <c r="O310" s="11">
        <f>SUM(C310:N310)</f>
        <v/>
      </c>
    </row>
    <row r="312">
      <c r="B312" s="1" t="inlineStr">
        <is>
          <t>NET OPERATING INCOME</t>
        </is>
      </c>
      <c r="C312" s="11">
        <f>C308-C310</f>
        <v/>
      </c>
      <c r="D312" s="11">
        <f>D308-D310</f>
        <v/>
      </c>
      <c r="E312" s="11">
        <f>E308-E310</f>
        <v/>
      </c>
      <c r="F312" s="11">
        <f>F308-F310</f>
        <v/>
      </c>
      <c r="G312" s="11">
        <f>G308-G310</f>
        <v/>
      </c>
      <c r="H312" s="11">
        <f>H308-H310</f>
        <v/>
      </c>
      <c r="I312" s="11">
        <f>I308-I310</f>
        <v/>
      </c>
      <c r="J312" s="11">
        <f>J308-J310</f>
        <v/>
      </c>
      <c r="K312" s="11">
        <f>K308-K310</f>
        <v/>
      </c>
      <c r="L312" s="11">
        <f>L308-L310</f>
        <v/>
      </c>
      <c r="M312" s="11">
        <f>M308-M310</f>
        <v/>
      </c>
      <c r="N312" s="11">
        <f>N308-N310</f>
        <v/>
      </c>
      <c r="O312" s="11">
        <f>SUM(C312:N312)</f>
        <v/>
      </c>
    </row>
    <row r="314">
      <c r="B314" s="1" t="inlineStr">
        <is>
          <t>NET INCOME</t>
        </is>
      </c>
      <c r="C314" s="11">
        <f>C312-C306</f>
        <v/>
      </c>
      <c r="D314" s="11">
        <f>D312-D306</f>
        <v/>
      </c>
      <c r="E314" s="11">
        <f>E312-E306</f>
        <v/>
      </c>
      <c r="F314" s="11">
        <f>F312-F306</f>
        <v/>
      </c>
      <c r="G314" s="11">
        <f>G312-G306</f>
        <v/>
      </c>
      <c r="H314" s="11">
        <f>H312-H306</f>
        <v/>
      </c>
      <c r="I314" s="11">
        <f>I312-I306</f>
        <v/>
      </c>
      <c r="J314" s="11">
        <f>J312-J306</f>
        <v/>
      </c>
      <c r="K314" s="11">
        <f>K312-K306</f>
        <v/>
      </c>
      <c r="L314" s="11">
        <f>L312-L306</f>
        <v/>
      </c>
      <c r="M314" s="11">
        <f>M312-M306</f>
        <v/>
      </c>
      <c r="N314" s="11">
        <f>N312-N306</f>
        <v/>
      </c>
      <c r="O314" s="11">
        <f>SUM(C314:N314)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2026-04-19T22:41:14Z</dcterms:created>
  <dcterms:modified xsi:type="dcterms:W3CDTF">2026-04-19T22:41:14Z</dcterms:modified>
</cp:coreProperties>
</file>